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Instrukcja" sheetId="10" r:id="rId1"/>
    <sheet name="wzór 1 " sheetId="11" r:id="rId2"/>
    <sheet name="wzór 2" sheetId="12" r:id="rId3"/>
    <sheet name="wzór 3 " sheetId="13" r:id="rId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4" i="13"/>
  <c r="F124"/>
  <c r="E125" s="1"/>
  <c r="E124"/>
  <c r="F133" s="1"/>
  <c r="D124"/>
  <c r="B124"/>
  <c r="F116"/>
  <c r="E117" s="1"/>
  <c r="E116"/>
  <c r="F132" s="1"/>
  <c r="D116"/>
  <c r="C117" s="1"/>
  <c r="C116"/>
  <c r="B116"/>
  <c r="F108"/>
  <c r="E109" s="1"/>
  <c r="E108"/>
  <c r="F131" s="1"/>
  <c r="D108"/>
  <c r="C109" s="1"/>
  <c r="C108"/>
  <c r="B108"/>
  <c r="B109" s="1"/>
  <c r="F100"/>
  <c r="E101" s="1"/>
  <c r="E100"/>
  <c r="F130" s="1"/>
  <c r="D100"/>
  <c r="C101" s="1"/>
  <c r="C100"/>
  <c r="B100"/>
  <c r="B101" s="1"/>
  <c r="F92"/>
  <c r="E93" s="1"/>
  <c r="E92"/>
  <c r="F129" s="1"/>
  <c r="D92"/>
  <c r="C93" s="1"/>
  <c r="C92"/>
  <c r="B92"/>
  <c r="B93" s="1"/>
  <c r="E58"/>
  <c r="C131" l="1"/>
  <c r="B117"/>
  <c r="C132"/>
  <c r="B125"/>
  <c r="H133" s="1"/>
  <c r="C125"/>
  <c r="H132"/>
  <c r="H131"/>
  <c r="H130"/>
  <c r="H129"/>
  <c r="C130"/>
  <c r="I130" s="1"/>
  <c r="C129"/>
  <c r="I129" s="1"/>
  <c r="C133"/>
  <c r="I133" s="1"/>
  <c r="I131" l="1"/>
  <c r="I132"/>
  <c r="F67" l="1"/>
  <c r="F58"/>
  <c r="D58"/>
  <c r="C58"/>
  <c r="B58"/>
  <c r="F50"/>
  <c r="E50"/>
  <c r="D50"/>
  <c r="C50"/>
  <c r="B50"/>
  <c r="F42"/>
  <c r="E42"/>
  <c r="F65" s="1"/>
  <c r="D42"/>
  <c r="C42"/>
  <c r="B42"/>
  <c r="F34"/>
  <c r="E34"/>
  <c r="F64" s="1"/>
  <c r="D34"/>
  <c r="C34"/>
  <c r="B34"/>
  <c r="F26"/>
  <c r="E26"/>
  <c r="F63" s="1"/>
  <c r="D26"/>
  <c r="C26"/>
  <c r="B26"/>
  <c r="E51" l="1"/>
  <c r="F66"/>
  <c r="E43"/>
  <c r="C27"/>
  <c r="E59"/>
  <c r="E35"/>
  <c r="B51"/>
  <c r="C35"/>
  <c r="B43"/>
  <c r="E27"/>
  <c r="C43"/>
  <c r="C59"/>
  <c r="C51"/>
  <c r="B35"/>
  <c r="B59"/>
  <c r="H67" s="1"/>
  <c r="B27"/>
  <c r="C65" l="1"/>
  <c r="C66"/>
  <c r="C63"/>
  <c r="C67"/>
  <c r="C64"/>
  <c r="H63"/>
  <c r="H66"/>
  <c r="H64"/>
  <c r="H65"/>
  <c r="I65" l="1"/>
  <c r="I66"/>
  <c r="I63"/>
  <c r="I64"/>
  <c r="I67"/>
  <c r="F64" i="11" l="1"/>
  <c r="E64"/>
  <c r="F69" s="1"/>
  <c r="D64"/>
  <c r="C64"/>
  <c r="B64"/>
  <c r="F67" i="12"/>
  <c r="E68" s="1"/>
  <c r="E67"/>
  <c r="F74" s="1"/>
  <c r="C57"/>
  <c r="C72" s="1"/>
  <c r="E56"/>
  <c r="H74" s="1"/>
  <c r="D56"/>
  <c r="H73" s="1"/>
  <c r="C56"/>
  <c r="H72" s="1"/>
  <c r="C65" i="11" l="1"/>
  <c r="C69" s="1"/>
  <c r="B65"/>
  <c r="H69" s="1"/>
  <c r="E65"/>
  <c r="E57" i="12"/>
  <c r="D57"/>
  <c r="F57" s="1"/>
  <c r="D58" s="1"/>
  <c r="C74" s="1"/>
  <c r="I74" s="1"/>
  <c r="F56"/>
  <c r="C58" s="1"/>
  <c r="E58"/>
  <c r="F72"/>
  <c r="I72" s="1"/>
  <c r="F73"/>
  <c r="F27"/>
  <c r="E27"/>
  <c r="F33" s="1"/>
  <c r="E16"/>
  <c r="H34" s="1"/>
  <c r="D16"/>
  <c r="H33" s="1"/>
  <c r="C16"/>
  <c r="H32" s="1"/>
  <c r="E28" l="1"/>
  <c r="E17"/>
  <c r="I69" i="11"/>
  <c r="F34" i="12"/>
  <c r="C73"/>
  <c r="I73" s="1"/>
  <c r="F32"/>
  <c r="D17"/>
  <c r="C17"/>
  <c r="F17" l="1"/>
  <c r="D18" s="1"/>
  <c r="C34" s="1"/>
  <c r="I34" s="1"/>
  <c r="F16"/>
  <c r="C18" s="1"/>
  <c r="C33" s="1"/>
  <c r="I33" s="1"/>
  <c r="C32"/>
  <c r="I32" s="1"/>
  <c r="E18"/>
  <c r="B27" i="11" l="1"/>
  <c r="D27" l="1"/>
  <c r="E27"/>
  <c r="F32" s="1"/>
  <c r="F27"/>
  <c r="C27"/>
  <c r="E28" l="1"/>
  <c r="C28"/>
  <c r="B28"/>
  <c r="H32" s="1"/>
  <c r="C32" l="1"/>
  <c r="I32" s="1"/>
</calcChain>
</file>

<file path=xl/sharedStrings.xml><?xml version="1.0" encoding="utf-8"?>
<sst xmlns="http://schemas.openxmlformats.org/spreadsheetml/2006/main" count="311" uniqueCount="76">
  <si>
    <t xml:space="preserve">  jedna  faktura ( lub kilka faktur o tej samej min zawartości CaO i tej samej cenie) zakupu  całe gospodarstwo </t>
  </si>
  <si>
    <t>LP</t>
  </si>
  <si>
    <t>Typ i odmiana wnioskowanego do zastosowania wapna nawozowego lub środka wapnująceg</t>
  </si>
  <si>
    <t>Masa wnioskowanego do
zastosowania czystego
składnika CaO lub
CaO+MgO
w t na 1 ha UR</t>
  </si>
  <si>
    <t>Obręby geodezyjne/
numery ewidencyjne
działek/ województwo
na których zostanie
zastosowane wapno
nawozowe lub środki
wapnujące</t>
  </si>
  <si>
    <t>Powierzchnia UR
o pH gleby ≤ 5,5
w ha
 na której planuję
zastosowanie wapna
nawozowego lub
środka wapnującego</t>
  </si>
  <si>
    <t>Stawka
jednostkowa
dofinansowa
nia w PLN</t>
  </si>
  <si>
    <t>Wysokość kwoty
dofinansowania w PLN</t>
  </si>
  <si>
    <t>wpisz dane z faktury : typ odmiana, min zawartość CaO</t>
  </si>
  <si>
    <t>wpisz wszystkie działki  wybrane do dofinansowania</t>
  </si>
  <si>
    <t>Powierzchnia wybranych działek w [ ha ]</t>
  </si>
  <si>
    <t>Zapotrzebowanie na wapno dla działek z opinii  [t]</t>
  </si>
  <si>
    <t>Stawka jednostkowa dofinansowania w PLN (poz nr 5)</t>
  </si>
  <si>
    <r>
      <t>Posiadane użytki rolne UR o powierzchni [ha] (</t>
    </r>
    <r>
      <rPr>
        <i/>
        <sz val="11"/>
        <color theme="1"/>
        <rFont val="Calibri"/>
        <family val="2"/>
        <charset val="238"/>
        <scheme val="minor"/>
      </rPr>
      <t>zgodnie z pozycją B.6 wniosku</t>
    </r>
    <r>
      <rPr>
        <sz val="11"/>
        <color theme="1"/>
        <rFont val="Calibri"/>
        <family val="2"/>
        <scheme val="minor"/>
      </rPr>
      <t>)</t>
    </r>
  </si>
  <si>
    <t>Minimalna zawartość CaO lub CaO+MgO [%]</t>
  </si>
  <si>
    <t xml:space="preserve">W tabeli należy wpisać poniższe dane </t>
  </si>
  <si>
    <t>Jak korzystać z kalkulatora ?</t>
  </si>
  <si>
    <t>Kalkulator może być pomocny przy wypełnianiu wniosku - części C (tabeli)</t>
  </si>
  <si>
    <t>Zasady do wyliczenia kwoty dofinansowania zgodnie z programem</t>
  </si>
  <si>
    <t>Dokument potrzebne do  do wyliczenia kwoty dofinansowania</t>
  </si>
  <si>
    <t>1 Weryfikacja zalecanej dawki wapna</t>
  </si>
  <si>
    <t>2 Faktura zakupu nawozu</t>
  </si>
  <si>
    <t>W poniźszej tabeli wpisz powierzchnię posiadanych użytków rolnych oraz stawkę jednostkową dofinansowania.</t>
  </si>
  <si>
    <t>Stawki jednostkowe dofinansowania:</t>
  </si>
  <si>
    <t>1)  300 zł/t czystego składnika CaO dla gospodarstw o powierzchni do 25 ha użytków rolnych</t>
  </si>
  <si>
    <t>2)  200 zł/t czystego składnika CaO dla gospodarstw o powierzchni od 25,01 do 50 ha użytków rolnych</t>
  </si>
  <si>
    <t>3)  100 zł/t czystego składnika CaO dla gospodarstw o powierzchni od 50,01 do 75 ha użytków rolnych</t>
  </si>
  <si>
    <r>
      <rPr>
        <sz val="12"/>
        <color rgb="FFFF0000"/>
        <rFont val="Calibri"/>
        <family val="2"/>
        <scheme val="minor"/>
      </rPr>
      <t>UWAGA</t>
    </r>
    <r>
      <rPr>
        <sz val="12"/>
        <color theme="1"/>
        <rFont val="Calibri"/>
        <family val="2"/>
        <scheme val="minor"/>
      </rPr>
      <t xml:space="preserve">: Kwotę faktury należy wpisać </t>
    </r>
    <r>
      <rPr>
        <b/>
        <sz val="12"/>
        <color theme="1"/>
        <rFont val="Calibri"/>
        <family val="2"/>
        <scheme val="minor"/>
      </rPr>
      <t>brutto</t>
    </r>
    <r>
      <rPr>
        <sz val="12"/>
        <color theme="1"/>
        <rFont val="Calibri"/>
        <family val="2"/>
        <scheme val="minor"/>
      </rPr>
      <t xml:space="preserve"> (jeśli VAT będzie stanowił koszt zadania) lub </t>
    </r>
    <r>
      <rPr>
        <b/>
        <sz val="12"/>
        <color theme="1"/>
        <rFont val="Calibri"/>
        <family val="2"/>
        <scheme val="minor"/>
      </rPr>
      <t>netto</t>
    </r>
    <r>
      <rPr>
        <sz val="12"/>
        <color theme="1"/>
        <rFont val="Calibri"/>
        <family val="2"/>
        <scheme val="minor"/>
      </rPr>
      <t xml:space="preserve"> (jeśli VAT nie będzie stanowił kosztu zadania)</t>
    </r>
  </si>
  <si>
    <t>TABELA: 2</t>
  </si>
  <si>
    <t>TABELA: 1</t>
  </si>
  <si>
    <t xml:space="preserve">Wpisz dane z faktury </t>
  </si>
  <si>
    <t>Wpisz dane z opini OSChR</t>
  </si>
  <si>
    <r>
      <t xml:space="preserve">W niebieskich polach po wprowadzeniu wszystkich powyższych danych pojawią się wartości jakie należy przepisać do wniosku do tabeli w punkcie </t>
    </r>
    <r>
      <rPr>
        <b/>
        <sz val="11"/>
        <color theme="1"/>
        <rFont val="Calibri"/>
        <family val="2"/>
        <charset val="238"/>
        <scheme val="minor"/>
      </rPr>
      <t xml:space="preserve">C, </t>
    </r>
    <r>
      <rPr>
        <sz val="11"/>
        <color theme="1"/>
        <rFont val="Calibri"/>
        <family val="2"/>
        <charset val="238"/>
        <scheme val="minor"/>
      </rPr>
      <t>w polu zaznaczonym na zielono pojawi się kwota dofinansowana.</t>
    </r>
  </si>
  <si>
    <t>Kwota z faktur [zł]</t>
  </si>
  <si>
    <t>Ilość zakupionego wapna [t]</t>
  </si>
  <si>
    <t xml:space="preserve">1 faktura </t>
  </si>
  <si>
    <t xml:space="preserve">2 faktura </t>
  </si>
  <si>
    <t xml:space="preserve">3 faktura </t>
  </si>
  <si>
    <t>L.p</t>
  </si>
  <si>
    <t>Wpisz dane z faktur</t>
  </si>
  <si>
    <t>całe gospodarstwo( lub wybrane działki) kilka faktur o różnej min  zawartości CaO ( nawozy zostaną zmieszane)</t>
  </si>
  <si>
    <t>Przykład</t>
  </si>
  <si>
    <t>do 5  faktur ( o różnej min zawartości CaO i cenie) zakupu nie mieszane nawozy ze sobą na różne pola</t>
  </si>
  <si>
    <r>
      <t>Posiadane użytki rolne UR o powierzchni [ha] (</t>
    </r>
    <r>
      <rPr>
        <i/>
        <sz val="12"/>
        <color theme="1"/>
        <rFont val="Calibri"/>
        <family val="2"/>
        <scheme val="minor"/>
      </rPr>
      <t>zgodnie z pozycją B.6 wniosku</t>
    </r>
    <r>
      <rPr>
        <sz val="12"/>
        <color theme="1"/>
        <rFont val="Calibri"/>
        <family val="2"/>
        <scheme val="minor"/>
      </rPr>
      <t>)</t>
    </r>
  </si>
  <si>
    <r>
      <t xml:space="preserve">W niebieskich polach po wprowadzeniu wszystkich powyższych danych pojawią się wartości jakie należy przepisać do wniosku do tabeli w punkcie </t>
    </r>
    <r>
      <rPr>
        <b/>
        <sz val="12"/>
        <color theme="1"/>
        <rFont val="Calibri"/>
        <family val="2"/>
        <scheme val="minor"/>
      </rPr>
      <t xml:space="preserve">C, </t>
    </r>
    <r>
      <rPr>
        <sz val="12"/>
        <color theme="1"/>
        <rFont val="Calibri"/>
        <family val="2"/>
        <scheme val="minor"/>
      </rPr>
      <t>w polu zaznaczonym na zielono pojawi się kwota dofinansowana.</t>
    </r>
  </si>
  <si>
    <t xml:space="preserve">TABELA: 2 </t>
  </si>
  <si>
    <t>(faktura nr 1)</t>
  </si>
  <si>
    <t>(faktura nr 2)</t>
  </si>
  <si>
    <t>(faktura nr 3)</t>
  </si>
  <si>
    <t>(faktura nr 4)</t>
  </si>
  <si>
    <t>(faktura nr 5)</t>
  </si>
  <si>
    <t>Jak wybrać wzór do  do wyliczenia kwoty dofinansowania?</t>
  </si>
  <si>
    <t xml:space="preserve">wzór </t>
  </si>
  <si>
    <t>Faktura zakupu</t>
  </si>
  <si>
    <t>powierzchnia do dofinansowania</t>
  </si>
  <si>
    <t>jedna faktura</t>
  </si>
  <si>
    <t>całe gospodarstwo ,</t>
  </si>
  <si>
    <t xml:space="preserve"> kilka faktur o różnej  minimalnej zawartości CaO . Nawozy zostaną zmieszane i zastosowane razem</t>
  </si>
  <si>
    <t xml:space="preserve"> kilka faktur o różnej  minimalnej zawartości CaO .</t>
  </si>
  <si>
    <t xml:space="preserve"> wybrane działki</t>
  </si>
  <si>
    <t xml:space="preserve"> kilka faktur o tej samej minimalnej zawartości CaO i tej samej cenie</t>
  </si>
  <si>
    <t>kalkulator na 1fakturę zakupu</t>
  </si>
  <si>
    <t>kalkulator na 1 do 3 faktury zakupu</t>
  </si>
  <si>
    <t>kalkulator na 1 do 5 faktur zakupu</t>
  </si>
  <si>
    <r>
      <t>I.</t>
    </r>
    <r>
      <rPr>
        <sz val="14"/>
        <rFont val="Calibri"/>
        <family val="2"/>
        <scheme val="minor"/>
      </rPr>
      <t xml:space="preserve"> Rozliczona może być kwota nie większa niż wynikająca z faktury za zakup wapna lub środka wapnującego. </t>
    </r>
  </si>
  <si>
    <r>
      <t>II.</t>
    </r>
    <r>
      <rPr>
        <sz val="14"/>
        <rFont val="Calibri"/>
        <family val="2"/>
        <scheme val="minor"/>
      </rPr>
      <t> w przypadku zakupu nawozu w ilości poniżej zapotrzebowania na CaO+MgO wskazanego w zaleceniach nawozowych, dofinansowanie zostanie naliczone proporcjonalnie do zawartości czystego składnika.</t>
    </r>
  </si>
  <si>
    <r>
      <t>III.</t>
    </r>
    <r>
      <rPr>
        <sz val="14"/>
        <rFont val="Calibri"/>
        <family val="2"/>
        <scheme val="minor"/>
      </rPr>
      <t> zakupiona ilość nawozu powyżej zapotrzebowania na CaO+MgO nie zostanie dofinansowana.</t>
    </r>
  </si>
  <si>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-powierzchnia gospodarstwa/wybranej działki w ha o  &lt;5,5 </t>
    </r>
  </si>
  <si>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-ilość zakupionego nawozu w t na fakturze</t>
    </r>
  </si>
  <si>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-zawartość CaO w % na fakturze</t>
    </r>
  </si>
  <si>
    <r>
      <rPr>
        <b/>
        <sz val="14"/>
        <rFont val="Calibri"/>
        <family val="2"/>
        <scheme val="minor"/>
      </rPr>
      <t xml:space="preserve"> -</t>
    </r>
    <r>
      <rPr>
        <sz val="14"/>
        <rFont val="Calibri"/>
        <family val="2"/>
        <scheme val="minor"/>
      </rPr>
      <t>kwota faktury zakupu wapna</t>
    </r>
  </si>
  <si>
    <t>Na końcu każdego wzoru jest przykład .</t>
  </si>
  <si>
    <t>W poniższej tabeli wpisz powierzchnię posiadanych użytków rolnych oraz stawkę jednostkową dofinansowania.</t>
  </si>
  <si>
    <t>Wapno nawozowe bez magnezu z przerobu skał wapiennych, odm 04, zaw. CaO min 50%</t>
  </si>
  <si>
    <t xml:space="preserve">Obręb 0004 Biesiadki nr działki: 456, 1215, 1264 </t>
  </si>
  <si>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-zapotrzebowanie na  CaO w t dla powierzchni objętej dofinansowaniem</t>
    </r>
  </si>
</sst>
</file>

<file path=xl/styles.xml><?xml version="1.0" encoding="utf-8"?>
<styleSheet xmlns="http://schemas.openxmlformats.org/spreadsheetml/2006/main">
  <numFmts count="4">
    <numFmt numFmtId="8" formatCode="#,##0.00\ &quot;zł&quot;;[Red]\-#,##0.00\ &quot;zł&quot;"/>
    <numFmt numFmtId="164" formatCode="#,##0.00\ &quot;zł&quot;;[Red]#,##0.00\ &quot;zł&quot;"/>
    <numFmt numFmtId="165" formatCode="#,##0_ ;[Red]\-#,##0\ "/>
    <numFmt numFmtId="166" formatCode="#,##0.00\ &quot;zł&quot;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4"/>
      <color rgb="FF373737"/>
      <name val="Inherit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scheme val="minor"/>
    </font>
    <font>
      <u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8" fontId="0" fillId="0" borderId="0" xfId="0" applyNumberFormat="1" applyFill="1" applyBorder="1"/>
    <xf numFmtId="0" fontId="0" fillId="0" borderId="0" xfId="0" applyFill="1" applyBorder="1" applyAlignment="1"/>
    <xf numFmtId="0" fontId="20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8" fillId="0" borderId="0" xfId="0" applyFont="1" applyFill="1" applyBorder="1"/>
    <xf numFmtId="8" fontId="0" fillId="0" borderId="0" xfId="0" applyNumberFormat="1" applyFill="1" applyBorder="1" applyAlignment="1">
      <alignment horizontal="center" wrapText="1"/>
    </xf>
    <xf numFmtId="8" fontId="8" fillId="0" borderId="0" xfId="0" applyNumberFormat="1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8" fontId="8" fillId="0" borderId="0" xfId="0" applyNumberFormat="1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164" fontId="5" fillId="0" borderId="0" xfId="0" applyNumberFormat="1" applyFont="1" applyFill="1" applyBorder="1"/>
    <xf numFmtId="164" fontId="3" fillId="0" borderId="0" xfId="0" applyNumberFormat="1" applyFont="1" applyFill="1" applyBorder="1"/>
    <xf numFmtId="164" fontId="8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8" fontId="5" fillId="0" borderId="0" xfId="0" applyNumberFormat="1" applyFont="1" applyFill="1" applyBorder="1"/>
    <xf numFmtId="0" fontId="6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164" fontId="18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164" fontId="23" fillId="0" borderId="0" xfId="0" applyNumberFormat="1" applyFont="1" applyFill="1" applyBorder="1" applyAlignment="1">
      <alignment wrapText="1"/>
    </xf>
    <xf numFmtId="2" fontId="10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8" fontId="14" fillId="0" borderId="0" xfId="0" applyNumberFormat="1" applyFont="1" applyFill="1" applyBorder="1" applyAlignment="1">
      <alignment wrapText="1"/>
    </xf>
    <xf numFmtId="8" fontId="15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left"/>
    </xf>
    <xf numFmtId="0" fontId="27" fillId="0" borderId="0" xfId="0" applyFont="1" applyAlignment="1">
      <alignment vertical="center" wrapText="1"/>
    </xf>
    <xf numFmtId="2" fontId="0" fillId="8" borderId="1" xfId="0" applyNumberFormat="1" applyFill="1" applyBorder="1" applyAlignment="1" applyProtection="1">
      <alignment horizontal="center"/>
    </xf>
    <xf numFmtId="166" fontId="0" fillId="9" borderId="1" xfId="0" applyNumberFormat="1" applyFill="1" applyBorder="1" applyAlignment="1" applyProtection="1">
      <alignment horizontal="center"/>
    </xf>
    <xf numFmtId="2" fontId="0" fillId="9" borderId="1" xfId="0" applyNumberFormat="1" applyFill="1" applyBorder="1" applyAlignment="1" applyProtection="1">
      <alignment horizontal="center"/>
    </xf>
    <xf numFmtId="10" fontId="0" fillId="9" borderId="1" xfId="0" applyNumberFormat="1" applyFill="1" applyBorder="1" applyAlignment="1" applyProtection="1">
      <alignment horizontal="center"/>
    </xf>
    <xf numFmtId="0" fontId="0" fillId="0" borderId="0" xfId="0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0" fontId="0" fillId="0" borderId="1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10" fillId="0" borderId="0" xfId="0" applyFont="1" applyAlignment="1" applyProtection="1">
      <alignment vertical="top"/>
      <protection locked="0"/>
    </xf>
    <xf numFmtId="166" fontId="0" fillId="0" borderId="19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10" fontId="0" fillId="0" borderId="19" xfId="0" applyNumberFormat="1" applyBorder="1" applyAlignment="1" applyProtection="1">
      <alignment horizontal="center"/>
      <protection locked="0"/>
    </xf>
    <xf numFmtId="2" fontId="10" fillId="0" borderId="0" xfId="0" applyNumberFormat="1" applyFont="1" applyAlignment="1" applyProtection="1">
      <alignment vertical="top"/>
      <protection locked="0"/>
    </xf>
    <xf numFmtId="0" fontId="20" fillId="3" borderId="0" xfId="0" applyFont="1" applyFill="1" applyAlignment="1" applyProtection="1"/>
    <xf numFmtId="0" fontId="10" fillId="3" borderId="0" xfId="0" applyFont="1" applyFill="1" applyAlignment="1" applyProtection="1"/>
    <xf numFmtId="0" fontId="0" fillId="3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6" fillId="0" borderId="0" xfId="0" applyFont="1" applyProtection="1"/>
    <xf numFmtId="2" fontId="26" fillId="0" borderId="0" xfId="0" applyNumberFormat="1" applyFont="1" applyProtection="1"/>
    <xf numFmtId="0" fontId="0" fillId="6" borderId="1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 wrapText="1"/>
    </xf>
    <xf numFmtId="0" fontId="0" fillId="7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10" fontId="0" fillId="0" borderId="1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166" fontId="0" fillId="0" borderId="19" xfId="0" applyNumberFormat="1" applyBorder="1" applyAlignment="1" applyProtection="1">
      <alignment horizontal="center"/>
    </xf>
    <xf numFmtId="2" fontId="0" fillId="0" borderId="19" xfId="0" applyNumberFormat="1" applyBorder="1" applyAlignment="1" applyProtection="1">
      <alignment horizontal="center"/>
    </xf>
    <xf numFmtId="10" fontId="0" fillId="0" borderId="19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0" fillId="0" borderId="20" xfId="0" applyBorder="1" applyAlignment="1" applyProtection="1">
      <alignment horizontal="center" vertical="center"/>
    </xf>
    <xf numFmtId="166" fontId="0" fillId="0" borderId="20" xfId="0" applyNumberFormat="1" applyBorder="1" applyAlignment="1" applyProtection="1">
      <alignment horizontal="center"/>
    </xf>
    <xf numFmtId="2" fontId="0" fillId="0" borderId="20" xfId="0" applyNumberFormat="1" applyBorder="1" applyAlignment="1" applyProtection="1">
      <alignment horizontal="center"/>
    </xf>
    <xf numFmtId="10" fontId="0" fillId="0" borderId="20" xfId="0" applyNumberForma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0" fontId="0" fillId="0" borderId="0" xfId="0" applyNumberFormat="1" applyFill="1" applyBorder="1" applyAlignment="1" applyProtection="1">
      <alignment horizontal="center"/>
    </xf>
    <xf numFmtId="166" fontId="8" fillId="0" borderId="0" xfId="0" applyNumberFormat="1" applyFont="1" applyProtection="1"/>
    <xf numFmtId="2" fontId="8" fillId="0" borderId="0" xfId="0" applyNumberFormat="1" applyFont="1" applyProtection="1"/>
    <xf numFmtId="0" fontId="8" fillId="0" borderId="0" xfId="0" applyFont="1" applyProtection="1"/>
    <xf numFmtId="0" fontId="21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wrapText="1"/>
    </xf>
    <xf numFmtId="0" fontId="22" fillId="0" borderId="1" xfId="0" applyFont="1" applyBorder="1" applyAlignment="1" applyProtection="1">
      <alignment wrapText="1"/>
    </xf>
    <xf numFmtId="2" fontId="10" fillId="5" borderId="1" xfId="0" applyNumberFormat="1" applyFont="1" applyFill="1" applyBorder="1" applyAlignment="1" applyProtection="1">
      <alignment horizontal="center" vertical="center" wrapText="1"/>
    </xf>
    <xf numFmtId="164" fontId="25" fillId="4" borderId="1" xfId="0" applyNumberFormat="1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 wrapText="1"/>
    </xf>
    <xf numFmtId="166" fontId="26" fillId="0" borderId="0" xfId="0" applyNumberFormat="1" applyFont="1" applyProtection="1"/>
    <xf numFmtId="0" fontId="10" fillId="0" borderId="0" xfId="0" applyFont="1" applyProtection="1"/>
    <xf numFmtId="0" fontId="12" fillId="0" borderId="0" xfId="0" applyFont="1" applyProtection="1"/>
    <xf numFmtId="0" fontId="0" fillId="0" borderId="0" xfId="0" applyFill="1" applyBorder="1" applyProtection="1"/>
    <xf numFmtId="0" fontId="19" fillId="0" borderId="0" xfId="0" applyFont="1" applyFill="1" applyBorder="1" applyProtection="1"/>
    <xf numFmtId="0" fontId="14" fillId="0" borderId="0" xfId="0" applyFont="1" applyFill="1" applyBorder="1" applyProtection="1"/>
    <xf numFmtId="0" fontId="9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/>
    </xf>
    <xf numFmtId="0" fontId="34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vertical="center" wrapText="1"/>
    </xf>
    <xf numFmtId="0" fontId="13" fillId="0" borderId="0" xfId="0" applyFont="1" applyFill="1" applyBorder="1" applyProtection="1"/>
    <xf numFmtId="166" fontId="13" fillId="0" borderId="0" xfId="0" applyNumberFormat="1" applyFont="1" applyFill="1" applyBorder="1" applyProtection="1"/>
    <xf numFmtId="2" fontId="13" fillId="0" borderId="0" xfId="0" applyNumberFormat="1" applyFont="1" applyFill="1" applyBorder="1" applyProtection="1"/>
    <xf numFmtId="0" fontId="35" fillId="0" borderId="0" xfId="0" applyFont="1" applyAlignment="1" applyProtection="1">
      <alignment horizontal="left"/>
    </xf>
    <xf numFmtId="0" fontId="12" fillId="0" borderId="0" xfId="0" applyFont="1" applyFill="1" applyBorder="1" applyProtection="1"/>
    <xf numFmtId="0" fontId="32" fillId="0" borderId="0" xfId="0" applyFont="1" applyAlignment="1" applyProtection="1">
      <alignment horizontal="left"/>
    </xf>
    <xf numFmtId="0" fontId="12" fillId="0" borderId="1" xfId="0" applyFont="1" applyBorder="1" applyAlignment="1" applyProtection="1">
      <alignment wrapText="1"/>
    </xf>
    <xf numFmtId="0" fontId="0" fillId="0" borderId="0" xfId="0" applyFill="1" applyBorder="1" applyAlignment="1" applyProtection="1"/>
    <xf numFmtId="0" fontId="10" fillId="0" borderId="0" xfId="0" applyFont="1" applyFill="1" applyBorder="1" applyProtection="1"/>
    <xf numFmtId="2" fontId="19" fillId="0" borderId="0" xfId="0" applyNumberFormat="1" applyFont="1" applyFill="1" applyBorder="1" applyAlignment="1" applyProtection="1"/>
    <xf numFmtId="10" fontId="19" fillId="0" borderId="0" xfId="0" applyNumberFormat="1" applyFont="1" applyFill="1" applyBorder="1" applyAlignment="1" applyProtection="1"/>
    <xf numFmtId="0" fontId="13" fillId="0" borderId="0" xfId="0" applyFont="1" applyProtection="1"/>
    <xf numFmtId="0" fontId="13" fillId="0" borderId="0" xfId="0" applyFont="1" applyFill="1" applyBorder="1" applyAlignment="1" applyProtection="1"/>
    <xf numFmtId="8" fontId="19" fillId="0" borderId="0" xfId="0" applyNumberFormat="1" applyFont="1" applyFill="1" applyBorder="1" applyAlignment="1" applyProtection="1"/>
    <xf numFmtId="0" fontId="13" fillId="0" borderId="0" xfId="0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horizontal="center"/>
    </xf>
    <xf numFmtId="8" fontId="0" fillId="0" borderId="0" xfId="0" applyNumberFormat="1" applyFill="1" applyBorder="1" applyAlignment="1" applyProtection="1">
      <alignment horizontal="center" wrapText="1"/>
    </xf>
    <xf numFmtId="8" fontId="8" fillId="0" borderId="0" xfId="0" applyNumberFormat="1" applyFont="1" applyFill="1" applyBorder="1" applyAlignment="1" applyProtection="1">
      <alignment horizontal="center" wrapText="1"/>
    </xf>
    <xf numFmtId="0" fontId="22" fillId="0" borderId="1" xfId="0" applyFont="1" applyBorder="1" applyAlignment="1" applyProtection="1">
      <alignment horizont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2" fontId="0" fillId="0" borderId="0" xfId="0" applyNumberFormat="1" applyProtection="1"/>
    <xf numFmtId="0" fontId="12" fillId="0" borderId="1" xfId="0" applyFont="1" applyBorder="1" applyAlignment="1" applyProtection="1">
      <alignment horizontal="center" wrapText="1"/>
    </xf>
    <xf numFmtId="0" fontId="12" fillId="6" borderId="19" xfId="0" applyFont="1" applyFill="1" applyBorder="1" applyAlignment="1" applyProtection="1">
      <alignment horizontal="center" vertical="center" wrapText="1"/>
    </xf>
    <xf numFmtId="0" fontId="12" fillId="6" borderId="21" xfId="0" applyFont="1" applyFill="1" applyBorder="1" applyAlignment="1" applyProtection="1">
      <alignment horizontal="center" vertical="center" wrapText="1"/>
    </xf>
    <xf numFmtId="0" fontId="12" fillId="6" borderId="22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7" borderId="19" xfId="0" applyFont="1" applyFill="1" applyBorder="1" applyAlignment="1" applyProtection="1">
      <alignment horizontal="center" vertical="center" wrapText="1"/>
    </xf>
    <xf numFmtId="0" fontId="12" fillId="7" borderId="21" xfId="0" applyFont="1" applyFill="1" applyBorder="1" applyAlignment="1" applyProtection="1">
      <alignment horizontal="center" vertical="center" wrapText="1"/>
    </xf>
    <xf numFmtId="0" fontId="12" fillId="7" borderId="22" xfId="0" applyFont="1" applyFill="1" applyBorder="1" applyAlignment="1" applyProtection="1">
      <alignment horizontal="center" vertical="center" wrapText="1"/>
    </xf>
    <xf numFmtId="0" fontId="12" fillId="10" borderId="19" xfId="0" applyFont="1" applyFill="1" applyBorder="1" applyAlignment="1" applyProtection="1">
      <alignment horizontal="center" vertical="center" wrapText="1"/>
    </xf>
    <xf numFmtId="0" fontId="12" fillId="10" borderId="21" xfId="0" applyFont="1" applyFill="1" applyBorder="1" applyAlignment="1" applyProtection="1">
      <alignment horizontal="center" vertical="center" wrapText="1"/>
    </xf>
    <xf numFmtId="0" fontId="12" fillId="10" borderId="22" xfId="0" applyFont="1" applyFill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34" fillId="0" borderId="0" xfId="0" applyFont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4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/>
    </xf>
    <xf numFmtId="0" fontId="0" fillId="7" borderId="3" xfId="0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 wrapText="1"/>
    </xf>
    <xf numFmtId="2" fontId="10" fillId="5" borderId="2" xfId="0" applyNumberFormat="1" applyFont="1" applyFill="1" applyBorder="1" applyAlignment="1" applyProtection="1">
      <alignment horizontal="center" vertical="center" wrapText="1"/>
    </xf>
    <xf numFmtId="2" fontId="10" fillId="5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wrapText="1"/>
    </xf>
    <xf numFmtId="0" fontId="21" fillId="0" borderId="1" xfId="0" applyFont="1" applyBorder="1" applyAlignment="1" applyProtection="1">
      <alignment horizontal="center" wrapText="1"/>
    </xf>
    <xf numFmtId="0" fontId="21" fillId="0" borderId="1" xfId="0" applyFont="1" applyFill="1" applyBorder="1" applyAlignment="1" applyProtection="1">
      <alignment horizont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0" fillId="6" borderId="14" xfId="0" applyFill="1" applyBorder="1" applyAlignment="1" applyProtection="1">
      <alignment horizontal="center" wrapText="1"/>
    </xf>
    <xf numFmtId="0" fontId="0" fillId="6" borderId="15" xfId="0" applyFill="1" applyBorder="1" applyAlignment="1" applyProtection="1">
      <alignment horizontal="center" wrapText="1"/>
    </xf>
    <xf numFmtId="0" fontId="0" fillId="6" borderId="16" xfId="0" applyFill="1" applyBorder="1" applyAlignment="1" applyProtection="1">
      <alignment horizontal="center" wrapText="1"/>
    </xf>
    <xf numFmtId="0" fontId="0" fillId="6" borderId="17" xfId="0" applyFill="1" applyBorder="1" applyAlignment="1" applyProtection="1">
      <alignment horizontal="center" wrapText="1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wrapText="1"/>
    </xf>
    <xf numFmtId="0" fontId="0" fillId="6" borderId="7" xfId="0" applyFill="1" applyBorder="1" applyAlignment="1" applyProtection="1">
      <alignment horizontal="center" wrapText="1"/>
    </xf>
    <xf numFmtId="0" fontId="0" fillId="6" borderId="10" xfId="0" applyFill="1" applyBorder="1" applyAlignment="1" applyProtection="1">
      <alignment horizontal="center" wrapText="1"/>
    </xf>
    <xf numFmtId="0" fontId="0" fillId="6" borderId="8" xfId="0" applyFill="1" applyBorder="1" applyAlignment="1" applyProtection="1">
      <alignment horizontal="center" wrapText="1"/>
    </xf>
    <xf numFmtId="0" fontId="0" fillId="6" borderId="9" xfId="0" applyFill="1" applyBorder="1" applyAlignment="1" applyProtection="1">
      <alignment horizontal="center" wrapText="1"/>
    </xf>
    <xf numFmtId="0" fontId="0" fillId="6" borderId="11" xfId="0" applyFill="1" applyBorder="1" applyAlignment="1" applyProtection="1">
      <alignment horizontal="center" wrapText="1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/>
    </xf>
    <xf numFmtId="0" fontId="0" fillId="6" borderId="12" xfId="0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center" vertical="center"/>
    </xf>
    <xf numFmtId="0" fontId="6" fillId="6" borderId="12" xfId="0" applyFont="1" applyFill="1" applyBorder="1" applyAlignment="1" applyProtection="1">
      <alignment horizontal="center" vertical="center"/>
    </xf>
    <xf numFmtId="0" fontId="6" fillId="6" borderId="13" xfId="0" applyFon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wrapText="1"/>
    </xf>
    <xf numFmtId="0" fontId="0" fillId="6" borderId="4" xfId="0" applyFill="1" applyBorder="1" applyAlignment="1" applyProtection="1">
      <alignment horizontal="center" wrapText="1"/>
    </xf>
    <xf numFmtId="0" fontId="0" fillId="6" borderId="3" xfId="0" applyFill="1" applyBorder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wrapText="1"/>
    </xf>
    <xf numFmtId="0" fontId="22" fillId="0" borderId="3" xfId="0" applyFont="1" applyBorder="1" applyAlignment="1" applyProtection="1">
      <alignment horizontal="center" wrapText="1"/>
    </xf>
    <xf numFmtId="0" fontId="20" fillId="0" borderId="0" xfId="0" applyFont="1" applyAlignment="1">
      <alignment horizontal="center"/>
    </xf>
    <xf numFmtId="0" fontId="10" fillId="0" borderId="5" xfId="0" applyFont="1" applyBorder="1" applyAlignment="1" applyProtection="1">
      <alignment horizontal="center" wrapText="1"/>
    </xf>
    <xf numFmtId="0" fontId="21" fillId="0" borderId="2" xfId="0" applyFont="1" applyBorder="1" applyAlignment="1" applyProtection="1">
      <alignment horizontal="center" wrapText="1"/>
    </xf>
    <xf numFmtId="0" fontId="21" fillId="0" borderId="3" xfId="0" applyFont="1" applyBorder="1" applyAlignment="1" applyProtection="1">
      <alignment horizontal="center" wrapText="1"/>
    </xf>
    <xf numFmtId="0" fontId="21" fillId="0" borderId="2" xfId="0" applyFont="1" applyFill="1" applyBorder="1" applyAlignment="1" applyProtection="1">
      <alignment horizontal="center" wrapText="1"/>
    </xf>
    <xf numFmtId="0" fontId="21" fillId="0" borderId="3" xfId="0" applyFont="1" applyFill="1" applyBorder="1" applyAlignment="1" applyProtection="1">
      <alignment horizont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/>
    </xf>
    <xf numFmtId="0" fontId="10" fillId="6" borderId="14" xfId="0" applyFont="1" applyFill="1" applyBorder="1" applyAlignment="1" applyProtection="1">
      <alignment horizontal="center" wrapText="1"/>
    </xf>
    <xf numFmtId="0" fontId="10" fillId="6" borderId="15" xfId="0" applyFont="1" applyFill="1" applyBorder="1" applyAlignment="1" applyProtection="1">
      <alignment horizontal="center" wrapText="1"/>
    </xf>
    <xf numFmtId="0" fontId="10" fillId="6" borderId="16" xfId="0" applyFont="1" applyFill="1" applyBorder="1" applyAlignment="1" applyProtection="1">
      <alignment horizontal="center" wrapText="1"/>
    </xf>
    <xf numFmtId="0" fontId="10" fillId="6" borderId="17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0" fontId="10" fillId="6" borderId="6" xfId="0" applyFont="1" applyFill="1" applyBorder="1" applyAlignment="1" applyProtection="1">
      <alignment horizontal="center" wrapText="1"/>
    </xf>
    <xf numFmtId="0" fontId="10" fillId="6" borderId="7" xfId="0" applyFont="1" applyFill="1" applyBorder="1" applyAlignment="1" applyProtection="1">
      <alignment horizont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8" xfId="0" applyFont="1" applyFill="1" applyBorder="1" applyAlignment="1" applyProtection="1">
      <alignment horizontal="center" wrapText="1"/>
    </xf>
    <xf numFmtId="0" fontId="10" fillId="6" borderId="9" xfId="0" applyFont="1" applyFill="1" applyBorder="1" applyAlignment="1" applyProtection="1">
      <alignment horizontal="center" wrapText="1"/>
    </xf>
    <xf numFmtId="0" fontId="10" fillId="6" borderId="11" xfId="0" applyFont="1" applyFill="1" applyBorder="1" applyAlignment="1" applyProtection="1">
      <alignment horizontal="center" wrapText="1"/>
    </xf>
    <xf numFmtId="0" fontId="30" fillId="3" borderId="0" xfId="0" applyFont="1" applyFill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1"/>
  <sheetViews>
    <sheetView tabSelected="1" zoomScale="80" zoomScaleNormal="80" workbookViewId="0">
      <selection activeCell="N13" sqref="N13"/>
    </sheetView>
  </sheetViews>
  <sheetFormatPr defaultRowHeight="15"/>
  <cols>
    <col min="1" max="1" width="8.85546875" customWidth="1"/>
    <col min="2" max="2" width="10.42578125" customWidth="1"/>
    <col min="3" max="3" width="14.28515625" customWidth="1"/>
    <col min="4" max="4" width="7.42578125" customWidth="1"/>
    <col min="5" max="5" width="7.140625" customWidth="1"/>
    <col min="6" max="6" width="12.5703125" customWidth="1"/>
    <col min="7" max="7" width="8.85546875" customWidth="1"/>
    <col min="8" max="8" width="12.42578125" customWidth="1"/>
    <col min="9" max="9" width="16.85546875" customWidth="1"/>
    <col min="10" max="10" width="11" customWidth="1"/>
    <col min="13" max="13" width="9" customWidth="1"/>
    <col min="15" max="15" width="14.7109375" customWidth="1"/>
    <col min="17" max="17" width="10.42578125" customWidth="1"/>
    <col min="18" max="18" width="10.28515625" customWidth="1"/>
  </cols>
  <sheetData>
    <row r="1" spans="1:23" ht="30" customHeight="1">
      <c r="A1" s="159" t="s">
        <v>16</v>
      </c>
      <c r="B1" s="159"/>
      <c r="C1" s="159"/>
      <c r="D1" s="159"/>
      <c r="E1" s="159"/>
      <c r="F1" s="159"/>
      <c r="G1" s="159"/>
      <c r="H1" s="159"/>
      <c r="I1" s="159"/>
      <c r="J1" s="112"/>
      <c r="K1" s="112"/>
      <c r="L1" s="112"/>
      <c r="M1" s="112"/>
      <c r="N1" s="112"/>
      <c r="O1" s="112"/>
      <c r="P1" s="112"/>
      <c r="Q1" s="112"/>
      <c r="R1" s="112"/>
      <c r="S1" s="1"/>
      <c r="T1" s="1"/>
      <c r="U1" s="1"/>
      <c r="V1" s="1"/>
      <c r="W1" s="1"/>
    </row>
    <row r="2" spans="1:23" ht="18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"/>
      <c r="T2" s="1"/>
      <c r="U2" s="1"/>
      <c r="V2" s="1"/>
      <c r="W2" s="1"/>
    </row>
    <row r="3" spans="1:23" ht="18.75">
      <c r="A3" s="113" t="s">
        <v>17</v>
      </c>
      <c r="B3" s="114"/>
      <c r="C3" s="114"/>
      <c r="D3" s="114"/>
      <c r="E3" s="114"/>
      <c r="F3" s="114"/>
      <c r="G3" s="114"/>
      <c r="H3" s="114"/>
      <c r="I3" s="114"/>
      <c r="J3" s="115"/>
      <c r="K3" s="115"/>
      <c r="L3" s="115"/>
      <c r="M3" s="112"/>
      <c r="N3" s="112"/>
      <c r="O3" s="112"/>
      <c r="P3" s="112"/>
      <c r="Q3" s="112"/>
      <c r="R3" s="112"/>
      <c r="S3" s="1"/>
      <c r="T3" s="1"/>
      <c r="U3" s="1"/>
      <c r="V3" s="1"/>
      <c r="W3" s="1"/>
    </row>
    <row r="4" spans="1:23" ht="17.25" customHeight="1">
      <c r="A4" s="114"/>
      <c r="B4" s="114"/>
      <c r="C4" s="114"/>
      <c r="D4" s="116"/>
      <c r="E4" s="116"/>
      <c r="F4" s="116"/>
      <c r="G4" s="116"/>
      <c r="H4" s="116"/>
      <c r="I4" s="116"/>
      <c r="J4" s="117"/>
      <c r="K4" s="117"/>
      <c r="L4" s="117"/>
      <c r="M4" s="118"/>
      <c r="N4" s="112"/>
      <c r="O4" s="118"/>
      <c r="P4" s="118"/>
      <c r="Q4" s="118"/>
      <c r="R4" s="118"/>
      <c r="S4" s="5"/>
      <c r="T4" s="5"/>
      <c r="U4" s="5"/>
      <c r="V4" s="1"/>
      <c r="W4" s="1"/>
    </row>
    <row r="5" spans="1:23" ht="18.75">
      <c r="A5" s="156" t="s">
        <v>18</v>
      </c>
      <c r="B5" s="156"/>
      <c r="C5" s="156"/>
      <c r="D5" s="156"/>
      <c r="E5" s="156"/>
      <c r="F5" s="156"/>
      <c r="G5" s="156"/>
      <c r="H5" s="156"/>
      <c r="I5" s="119"/>
      <c r="J5" s="119"/>
      <c r="K5" s="119"/>
      <c r="L5" s="119"/>
      <c r="M5" s="69"/>
      <c r="N5" s="69"/>
      <c r="O5" s="69"/>
      <c r="P5" s="69"/>
      <c r="Q5" s="69"/>
      <c r="R5" s="69"/>
      <c r="S5" s="47"/>
      <c r="T5" s="47"/>
      <c r="U5" s="47"/>
      <c r="V5" s="1"/>
      <c r="W5" s="1"/>
    </row>
    <row r="6" spans="1:23" ht="18" customHeight="1">
      <c r="A6" s="160" t="s">
        <v>64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48"/>
      <c r="T6" s="48"/>
      <c r="U6" s="48"/>
      <c r="V6" s="1"/>
      <c r="W6" s="1"/>
    </row>
    <row r="7" spans="1:23" ht="40.5" customHeight="1">
      <c r="A7" s="160" t="s">
        <v>65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20"/>
      <c r="P7" s="120"/>
      <c r="Q7" s="120"/>
      <c r="R7" s="120"/>
      <c r="S7" s="48"/>
      <c r="T7" s="48"/>
      <c r="U7" s="48"/>
      <c r="V7" s="1"/>
      <c r="W7" s="1"/>
    </row>
    <row r="8" spans="1:23" s="46" customFormat="1" ht="18" customHeight="1">
      <c r="A8" s="160" t="s">
        <v>66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21"/>
      <c r="N8" s="121"/>
      <c r="O8" s="121"/>
      <c r="P8" s="121"/>
      <c r="Q8" s="121"/>
      <c r="R8" s="121"/>
      <c r="S8" s="48"/>
      <c r="T8" s="48"/>
      <c r="U8" s="48"/>
      <c r="V8" s="1"/>
      <c r="W8" s="1"/>
    </row>
    <row r="9" spans="1:23" ht="21">
      <c r="A9" s="122"/>
      <c r="B9" s="122"/>
      <c r="C9" s="122"/>
      <c r="D9" s="122"/>
      <c r="E9" s="123"/>
      <c r="F9" s="124"/>
      <c r="G9" s="124"/>
      <c r="H9" s="124"/>
      <c r="I9" s="122"/>
      <c r="J9" s="112"/>
      <c r="K9" s="112"/>
      <c r="L9" s="112"/>
      <c r="M9" s="112"/>
      <c r="N9" s="112"/>
      <c r="O9" s="112"/>
      <c r="P9" s="112"/>
      <c r="Q9" s="112"/>
      <c r="R9" s="112"/>
      <c r="S9" s="1"/>
      <c r="T9" s="1"/>
      <c r="U9" s="1"/>
      <c r="V9" s="1"/>
      <c r="W9" s="1"/>
    </row>
    <row r="10" spans="1:23" ht="18.75">
      <c r="A10" s="125" t="s">
        <v>19</v>
      </c>
      <c r="B10" s="119"/>
      <c r="C10" s="119"/>
      <c r="D10" s="119"/>
      <c r="E10" s="119"/>
      <c r="F10" s="119"/>
      <c r="G10" s="119"/>
      <c r="H10" s="119"/>
      <c r="I10" s="126"/>
      <c r="J10" s="112"/>
      <c r="K10" s="112"/>
      <c r="L10" s="112"/>
      <c r="M10" s="112"/>
      <c r="N10" s="112"/>
      <c r="O10" s="112"/>
      <c r="P10" s="112"/>
      <c r="Q10" s="112"/>
      <c r="R10" s="112"/>
      <c r="S10" s="1"/>
      <c r="T10" s="1"/>
      <c r="U10" s="1"/>
      <c r="V10" s="1"/>
      <c r="W10" s="1"/>
    </row>
    <row r="11" spans="1:23" ht="21" customHeight="1">
      <c r="A11" s="157" t="s">
        <v>20</v>
      </c>
      <c r="B11" s="157"/>
      <c r="C11" s="157"/>
      <c r="D11" s="157"/>
      <c r="E11" s="157"/>
      <c r="F11" s="157"/>
      <c r="G11" s="157"/>
      <c r="H11" s="157"/>
      <c r="I11" s="157"/>
      <c r="J11" s="112"/>
      <c r="K11" s="112"/>
      <c r="L11" s="112"/>
      <c r="M11" s="112"/>
      <c r="N11" s="112"/>
      <c r="O11" s="112"/>
      <c r="P11" s="112"/>
      <c r="Q11" s="112"/>
      <c r="R11" s="112"/>
      <c r="S11" s="1"/>
      <c r="T11" s="1"/>
      <c r="U11" s="1"/>
      <c r="V11" s="1"/>
      <c r="W11" s="1"/>
    </row>
    <row r="12" spans="1:23" ht="21" customHeight="1">
      <c r="A12" s="155" t="s">
        <v>67</v>
      </c>
      <c r="B12" s="158"/>
      <c r="C12" s="158"/>
      <c r="D12" s="158"/>
      <c r="E12" s="158"/>
      <c r="F12" s="158"/>
      <c r="G12" s="158"/>
      <c r="H12" s="158"/>
      <c r="I12" s="158"/>
      <c r="J12" s="112"/>
      <c r="K12" s="112"/>
      <c r="L12" s="112"/>
      <c r="M12" s="112"/>
      <c r="N12" s="112"/>
      <c r="O12" s="112"/>
      <c r="P12" s="112"/>
      <c r="Q12" s="112"/>
      <c r="R12" s="112"/>
      <c r="S12" s="1"/>
      <c r="T12" s="1"/>
      <c r="U12" s="1"/>
      <c r="V12" s="1"/>
      <c r="W12" s="1"/>
    </row>
    <row r="13" spans="1:23" ht="21" customHeight="1">
      <c r="A13" s="155" t="s">
        <v>75</v>
      </c>
      <c r="B13" s="158"/>
      <c r="C13" s="158"/>
      <c r="D13" s="158"/>
      <c r="E13" s="158"/>
      <c r="F13" s="158"/>
      <c r="G13" s="158"/>
      <c r="H13" s="158"/>
      <c r="I13" s="158"/>
      <c r="J13" s="112"/>
      <c r="K13" s="112"/>
      <c r="L13" s="112"/>
      <c r="M13" s="112"/>
      <c r="N13" s="112"/>
      <c r="O13" s="112"/>
      <c r="P13" s="112"/>
      <c r="Q13" s="112"/>
      <c r="R13" s="112"/>
      <c r="S13" s="1"/>
      <c r="T13" s="1"/>
      <c r="U13" s="1"/>
      <c r="V13" s="1"/>
      <c r="W13" s="1"/>
    </row>
    <row r="14" spans="1:23" ht="18.75">
      <c r="A14" s="157" t="s">
        <v>21</v>
      </c>
      <c r="B14" s="157"/>
      <c r="C14" s="157"/>
      <c r="D14" s="157"/>
      <c r="E14" s="157"/>
      <c r="F14" s="157"/>
      <c r="G14" s="119"/>
      <c r="H14" s="119"/>
      <c r="I14" s="126"/>
      <c r="J14" s="112"/>
      <c r="K14" s="112"/>
      <c r="L14" s="112"/>
      <c r="M14" s="112"/>
      <c r="N14" s="112"/>
      <c r="O14" s="112"/>
      <c r="P14" s="112"/>
      <c r="Q14" s="112"/>
      <c r="R14" s="112"/>
      <c r="S14" s="1"/>
      <c r="T14" s="1"/>
      <c r="U14" s="1"/>
      <c r="V14" s="1"/>
      <c r="W14" s="1"/>
    </row>
    <row r="15" spans="1:23" ht="18.75">
      <c r="A15" s="155" t="s">
        <v>68</v>
      </c>
      <c r="B15" s="156"/>
      <c r="C15" s="156"/>
      <c r="D15" s="156"/>
      <c r="E15" s="156"/>
      <c r="F15" s="156"/>
      <c r="G15" s="119"/>
      <c r="H15" s="119"/>
      <c r="I15" s="126"/>
      <c r="J15" s="112"/>
      <c r="K15" s="112"/>
      <c r="L15" s="112"/>
      <c r="M15" s="112"/>
      <c r="N15" s="112"/>
      <c r="O15" s="112"/>
      <c r="P15" s="112"/>
      <c r="Q15" s="112"/>
      <c r="R15" s="112"/>
      <c r="S15" s="1"/>
      <c r="T15" s="1"/>
      <c r="U15" s="1"/>
      <c r="V15" s="1"/>
      <c r="W15" s="1"/>
    </row>
    <row r="16" spans="1:23" ht="18.75">
      <c r="A16" s="155" t="s">
        <v>69</v>
      </c>
      <c r="B16" s="156"/>
      <c r="C16" s="156"/>
      <c r="D16" s="156"/>
      <c r="E16" s="156"/>
      <c r="F16" s="156"/>
      <c r="G16" s="119"/>
      <c r="H16" s="119"/>
      <c r="I16" s="126"/>
      <c r="J16" s="112"/>
      <c r="K16" s="112"/>
      <c r="L16" s="112"/>
      <c r="M16" s="112"/>
      <c r="N16" s="112"/>
      <c r="O16" s="112"/>
      <c r="P16" s="112"/>
      <c r="Q16" s="112"/>
      <c r="R16" s="112"/>
      <c r="S16" s="1"/>
      <c r="T16" s="1"/>
      <c r="U16" s="1"/>
      <c r="V16" s="1"/>
      <c r="W16" s="1"/>
    </row>
    <row r="17" spans="1:23" ht="18.75">
      <c r="A17" s="155" t="s">
        <v>70</v>
      </c>
      <c r="B17" s="156"/>
      <c r="C17" s="156"/>
      <c r="D17" s="156"/>
      <c r="E17" s="156"/>
      <c r="F17" s="156"/>
      <c r="G17" s="119"/>
      <c r="H17" s="119"/>
      <c r="I17" s="126"/>
      <c r="J17" s="112"/>
      <c r="K17" s="112"/>
      <c r="L17" s="112"/>
      <c r="M17" s="112"/>
      <c r="N17" s="112"/>
      <c r="O17" s="112"/>
      <c r="P17" s="112"/>
      <c r="Q17" s="112"/>
      <c r="R17" s="112"/>
      <c r="S17" s="1"/>
      <c r="T17" s="1"/>
      <c r="U17" s="1"/>
      <c r="V17" s="1"/>
      <c r="W17" s="1"/>
    </row>
    <row r="18" spans="1:23" ht="15.75" customHeight="1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"/>
      <c r="T18" s="1"/>
      <c r="U18" s="1"/>
      <c r="V18" s="1"/>
      <c r="W18" s="1"/>
    </row>
    <row r="19" spans="1:23">
      <c r="A19" s="112"/>
      <c r="B19" s="112"/>
      <c r="C19" s="112"/>
      <c r="D19" s="112"/>
      <c r="E19" s="112"/>
      <c r="F19" s="112"/>
      <c r="G19" s="112"/>
      <c r="H19" s="112"/>
      <c r="I19" s="112"/>
      <c r="J19" s="84"/>
      <c r="K19" s="112"/>
      <c r="L19" s="112"/>
      <c r="M19" s="112"/>
      <c r="N19" s="112"/>
      <c r="O19" s="112"/>
      <c r="P19" s="112"/>
      <c r="Q19" s="112"/>
      <c r="R19" s="112"/>
      <c r="S19" s="1"/>
      <c r="T19" s="1"/>
      <c r="U19" s="1"/>
      <c r="V19" s="1"/>
      <c r="W19" s="1"/>
    </row>
    <row r="20" spans="1:23" ht="18.75">
      <c r="A20" s="127" t="s">
        <v>51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"/>
      <c r="T20" s="1"/>
      <c r="U20" s="1"/>
      <c r="V20" s="1"/>
      <c r="W20" s="1"/>
    </row>
    <row r="21" spans="1:23" ht="39.75" customHeight="1">
      <c r="A21" s="128" t="s">
        <v>52</v>
      </c>
      <c r="B21" s="144" t="s">
        <v>53</v>
      </c>
      <c r="C21" s="144"/>
      <c r="D21" s="144" t="s">
        <v>54</v>
      </c>
      <c r="E21" s="144"/>
      <c r="F21" s="144"/>
      <c r="G21" s="128" t="s">
        <v>52</v>
      </c>
      <c r="H21" s="144" t="s">
        <v>53</v>
      </c>
      <c r="I21" s="144"/>
      <c r="J21" s="144" t="s">
        <v>54</v>
      </c>
      <c r="K21" s="144"/>
      <c r="L21" s="144"/>
      <c r="M21" s="128" t="s">
        <v>52</v>
      </c>
      <c r="N21" s="144" t="s">
        <v>53</v>
      </c>
      <c r="O21" s="144"/>
      <c r="P21" s="144" t="s">
        <v>54</v>
      </c>
      <c r="Q21" s="144"/>
      <c r="R21" s="144"/>
      <c r="S21" s="1"/>
      <c r="T21" s="1"/>
      <c r="U21" s="1"/>
      <c r="V21" s="1"/>
    </row>
    <row r="22" spans="1:23" ht="18" customHeight="1">
      <c r="A22" s="145">
        <v>1</v>
      </c>
      <c r="B22" s="148" t="s">
        <v>55</v>
      </c>
      <c r="C22" s="148"/>
      <c r="D22" s="148" t="s">
        <v>56</v>
      </c>
      <c r="E22" s="148"/>
      <c r="F22" s="148"/>
      <c r="G22" s="149">
        <v>2</v>
      </c>
      <c r="H22" s="148" t="s">
        <v>57</v>
      </c>
      <c r="I22" s="148"/>
      <c r="J22" s="148" t="s">
        <v>56</v>
      </c>
      <c r="K22" s="148"/>
      <c r="L22" s="148"/>
      <c r="M22" s="152">
        <v>3</v>
      </c>
      <c r="N22" s="148" t="s">
        <v>58</v>
      </c>
      <c r="O22" s="148"/>
      <c r="P22" s="148" t="s">
        <v>59</v>
      </c>
      <c r="Q22" s="148"/>
      <c r="R22" s="148"/>
      <c r="S22" s="1"/>
      <c r="T22" s="1"/>
      <c r="U22" s="1"/>
      <c r="V22" s="1"/>
      <c r="W22" s="1"/>
    </row>
    <row r="23" spans="1:23" ht="59.25" customHeight="1">
      <c r="A23" s="146"/>
      <c r="B23" s="148" t="s">
        <v>60</v>
      </c>
      <c r="C23" s="148"/>
      <c r="D23" s="148" t="s">
        <v>59</v>
      </c>
      <c r="E23" s="148"/>
      <c r="F23" s="148"/>
      <c r="G23" s="150"/>
      <c r="H23" s="148"/>
      <c r="I23" s="148"/>
      <c r="J23" s="148" t="s">
        <v>59</v>
      </c>
      <c r="K23" s="148"/>
      <c r="L23" s="148"/>
      <c r="M23" s="153"/>
      <c r="N23" s="148"/>
      <c r="O23" s="148"/>
      <c r="P23" s="148"/>
      <c r="Q23" s="148"/>
      <c r="R23" s="148"/>
      <c r="S23" s="1"/>
      <c r="T23" s="1"/>
      <c r="U23" s="1"/>
      <c r="V23" s="1"/>
      <c r="W23" s="1"/>
    </row>
    <row r="24" spans="1:23" ht="18.75">
      <c r="A24" s="147"/>
      <c r="B24" s="144" t="s">
        <v>61</v>
      </c>
      <c r="C24" s="144"/>
      <c r="D24" s="144"/>
      <c r="E24" s="144"/>
      <c r="F24" s="144"/>
      <c r="G24" s="151"/>
      <c r="H24" s="144" t="s">
        <v>62</v>
      </c>
      <c r="I24" s="144"/>
      <c r="J24" s="144"/>
      <c r="K24" s="144"/>
      <c r="L24" s="144"/>
      <c r="M24" s="154"/>
      <c r="N24" s="144" t="s">
        <v>63</v>
      </c>
      <c r="O24" s="144"/>
      <c r="P24" s="144"/>
      <c r="Q24" s="144"/>
      <c r="R24" s="144"/>
      <c r="S24" s="1"/>
      <c r="T24" s="1"/>
      <c r="U24" s="1"/>
      <c r="V24" s="1"/>
      <c r="W24" s="1"/>
    </row>
    <row r="25" spans="1:23" ht="18.75">
      <c r="A25" s="112"/>
      <c r="B25" s="129"/>
      <c r="C25" s="130"/>
      <c r="D25" s="131"/>
      <c r="E25" s="131"/>
      <c r="F25" s="131"/>
      <c r="G25" s="131"/>
      <c r="H25" s="131"/>
      <c r="I25" s="131"/>
      <c r="J25" s="112"/>
      <c r="K25" s="112"/>
      <c r="L25" s="112"/>
      <c r="M25" s="112"/>
      <c r="N25" s="112"/>
      <c r="O25" s="112"/>
      <c r="P25" s="112"/>
      <c r="Q25" s="112"/>
      <c r="R25" s="112"/>
      <c r="S25" s="1"/>
      <c r="T25" s="1"/>
      <c r="U25" s="1"/>
      <c r="V25" s="1"/>
      <c r="W25" s="1"/>
    </row>
    <row r="26" spans="1:23" ht="18.75">
      <c r="A26" s="112"/>
      <c r="B26" s="129"/>
      <c r="C26" s="130"/>
      <c r="D26" s="132"/>
      <c r="E26" s="132"/>
      <c r="F26" s="132"/>
      <c r="G26" s="132"/>
      <c r="H26" s="132"/>
      <c r="I26" s="132"/>
      <c r="J26" s="112"/>
      <c r="K26" s="112"/>
      <c r="L26" s="112"/>
      <c r="M26" s="112"/>
      <c r="N26" s="112"/>
      <c r="O26" s="112"/>
      <c r="P26" s="112"/>
      <c r="Q26" s="112"/>
      <c r="R26" s="112"/>
      <c r="S26" s="1"/>
      <c r="T26" s="1"/>
      <c r="U26" s="1"/>
      <c r="V26" s="1"/>
      <c r="W26" s="1"/>
    </row>
    <row r="27" spans="1:23" ht="21">
      <c r="A27" s="133" t="s">
        <v>71</v>
      </c>
      <c r="B27" s="134"/>
      <c r="C27" s="122"/>
      <c r="D27" s="135"/>
      <c r="E27" s="135"/>
      <c r="F27" s="135"/>
      <c r="G27" s="135"/>
      <c r="H27" s="135"/>
      <c r="I27" s="135"/>
      <c r="J27" s="112"/>
      <c r="K27" s="112"/>
      <c r="L27" s="112"/>
      <c r="M27" s="112"/>
      <c r="N27" s="112"/>
      <c r="O27" s="112"/>
      <c r="P27" s="112"/>
      <c r="Q27" s="112"/>
      <c r="R27" s="112"/>
      <c r="S27" s="1"/>
      <c r="T27" s="1"/>
      <c r="U27" s="1"/>
      <c r="V27" s="1"/>
      <c r="W27" s="1"/>
    </row>
    <row r="28" spans="1:23" ht="18.75" customHeight="1">
      <c r="A28" s="136"/>
      <c r="B28" s="136"/>
      <c r="C28" s="136"/>
      <c r="D28" s="137"/>
      <c r="E28" s="137"/>
      <c r="F28" s="137"/>
      <c r="G28" s="137"/>
      <c r="H28" s="137"/>
      <c r="I28" s="137"/>
      <c r="J28" s="112"/>
      <c r="K28" s="112"/>
      <c r="L28" s="112"/>
      <c r="M28" s="112"/>
      <c r="N28" s="112"/>
      <c r="O28" s="112"/>
      <c r="P28" s="112"/>
      <c r="Q28" s="112"/>
      <c r="R28" s="112"/>
      <c r="S28" s="1"/>
      <c r="T28" s="1"/>
      <c r="U28" s="1"/>
      <c r="V28" s="1"/>
      <c r="W28" s="1"/>
    </row>
    <row r="29" spans="1:23" ht="15" customHeight="1">
      <c r="A29" s="136"/>
      <c r="B29" s="136"/>
      <c r="C29" s="136"/>
      <c r="D29" s="138"/>
      <c r="E29" s="138"/>
      <c r="F29" s="138"/>
      <c r="G29" s="139"/>
      <c r="H29" s="139"/>
      <c r="I29" s="139"/>
      <c r="J29" s="112"/>
      <c r="K29" s="112"/>
      <c r="L29" s="112"/>
      <c r="M29" s="112"/>
      <c r="N29" s="112"/>
      <c r="O29" s="112"/>
      <c r="P29" s="112"/>
      <c r="Q29" s="112"/>
      <c r="R29" s="112"/>
      <c r="S29" s="1"/>
      <c r="T29" s="1"/>
      <c r="U29" s="1"/>
      <c r="V29" s="1"/>
      <c r="W29" s="1"/>
    </row>
    <row r="30" spans="1:23" ht="15.75">
      <c r="A30" s="4"/>
      <c r="B30" s="4"/>
      <c r="C30" s="4"/>
      <c r="D30" s="43"/>
      <c r="E30" s="43"/>
      <c r="F30" s="43"/>
      <c r="G30" s="44"/>
      <c r="H30" s="44"/>
      <c r="I30" s="4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/>
      <c r="B31" s="40"/>
      <c r="C31" s="2"/>
      <c r="D31" s="10"/>
      <c r="E31" s="10"/>
      <c r="F31" s="10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7"/>
      <c r="B32" s="40"/>
      <c r="C32" s="12"/>
      <c r="D32" s="11"/>
      <c r="E32" s="11"/>
      <c r="F32" s="11"/>
      <c r="G32" s="11"/>
      <c r="H32" s="11"/>
      <c r="I32" s="11"/>
      <c r="J32" s="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6"/>
      <c r="B33" s="40"/>
      <c r="C33" s="13"/>
      <c r="D33" s="10"/>
      <c r="E33" s="10"/>
      <c r="F33" s="10"/>
      <c r="G33" s="11"/>
      <c r="H33" s="11"/>
      <c r="I33" s="1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7"/>
      <c r="B34" s="40"/>
      <c r="C34" s="12"/>
      <c r="D34" s="10"/>
      <c r="E34" s="10"/>
      <c r="F34" s="10"/>
      <c r="G34" s="11"/>
      <c r="H34" s="11"/>
      <c r="I34" s="1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6"/>
      <c r="B35" s="40"/>
      <c r="C35" s="13"/>
      <c r="D35" s="10"/>
      <c r="E35" s="10"/>
      <c r="F35" s="10"/>
      <c r="G35" s="11"/>
      <c r="H35" s="11"/>
      <c r="I35" s="1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7"/>
      <c r="B36" s="40"/>
      <c r="C36" s="12"/>
      <c r="D36" s="10"/>
      <c r="E36" s="10"/>
      <c r="F36" s="10"/>
      <c r="G36" s="11"/>
      <c r="H36" s="11"/>
      <c r="I36" s="1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40"/>
      <c r="C37" s="2"/>
      <c r="D37" s="3"/>
      <c r="E37" s="3"/>
      <c r="F37" s="3"/>
      <c r="G37" s="14"/>
      <c r="H37" s="14"/>
      <c r="I37" s="1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7"/>
      <c r="B38" s="40"/>
      <c r="C38" s="12"/>
      <c r="D38" s="3"/>
      <c r="E38" s="3"/>
      <c r="F38" s="3"/>
      <c r="G38" s="14"/>
      <c r="H38" s="14"/>
      <c r="I38" s="1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"/>
      <c r="B39" s="40"/>
      <c r="C39" s="2"/>
      <c r="D39" s="3"/>
      <c r="E39" s="3"/>
      <c r="F39" s="3"/>
      <c r="G39" s="14"/>
      <c r="H39" s="14"/>
      <c r="I39" s="1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7"/>
      <c r="B40" s="40"/>
      <c r="C40" s="12"/>
      <c r="D40" s="3"/>
      <c r="E40" s="3"/>
      <c r="F40" s="3"/>
      <c r="G40" s="14"/>
      <c r="H40" s="14"/>
      <c r="I40" s="1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"/>
      <c r="B41" s="40"/>
      <c r="C41" s="2"/>
      <c r="D41" s="3"/>
      <c r="E41" s="3"/>
      <c r="F41" s="3"/>
      <c r="G41" s="14"/>
      <c r="H41" s="14"/>
      <c r="I41" s="1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7"/>
      <c r="B42" s="40"/>
      <c r="C42" s="12"/>
      <c r="D42" s="3"/>
      <c r="E42" s="3"/>
      <c r="F42" s="3"/>
      <c r="G42" s="14"/>
      <c r="H42" s="14"/>
      <c r="I42" s="1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5"/>
      <c r="B43" s="41"/>
      <c r="C43" s="16"/>
      <c r="D43" s="17"/>
      <c r="E43" s="18"/>
      <c r="F43" s="18"/>
      <c r="G43" s="19"/>
      <c r="H43" s="19"/>
      <c r="I43" s="1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5"/>
      <c r="B44" s="42"/>
      <c r="C44" s="20"/>
      <c r="D44" s="21"/>
      <c r="E44" s="21"/>
      <c r="F44" s="21"/>
      <c r="G44" s="14"/>
      <c r="H44" s="14"/>
      <c r="I44" s="14"/>
      <c r="J44" s="2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6"/>
      <c r="B45" s="42"/>
      <c r="C45" s="23"/>
      <c r="D45" s="21"/>
      <c r="E45" s="21"/>
      <c r="F45" s="21"/>
      <c r="G45" s="14"/>
      <c r="H45" s="14"/>
      <c r="I45" s="14"/>
      <c r="J45" s="2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6"/>
      <c r="B46" s="42"/>
      <c r="C46" s="24"/>
      <c r="D46" s="21"/>
      <c r="E46" s="21"/>
      <c r="F46" s="21"/>
      <c r="G46" s="14"/>
      <c r="H46" s="14"/>
      <c r="I46" s="14"/>
      <c r="J46" s="2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5"/>
      <c r="B47" s="42"/>
      <c r="C47" s="25"/>
      <c r="D47" s="21"/>
      <c r="E47" s="21"/>
      <c r="F47" s="21"/>
      <c r="G47" s="14"/>
      <c r="H47" s="14"/>
      <c r="I47" s="14"/>
      <c r="J47" s="2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5"/>
      <c r="B48" s="42"/>
      <c r="C48" s="26"/>
      <c r="D48" s="21"/>
      <c r="E48" s="21"/>
      <c r="F48" s="21"/>
      <c r="G48" s="14"/>
      <c r="H48" s="14"/>
      <c r="I48" s="14"/>
      <c r="J48" s="2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5"/>
      <c r="B49" s="42"/>
      <c r="C49" s="12"/>
      <c r="D49" s="21"/>
      <c r="E49" s="21"/>
      <c r="F49" s="21"/>
      <c r="G49" s="14"/>
      <c r="H49" s="14"/>
      <c r="I49" s="14"/>
      <c r="J49" s="2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>
      <c r="A50" s="1"/>
      <c r="B50" s="1"/>
      <c r="C50" s="27"/>
      <c r="D50" s="28"/>
      <c r="E50" s="28"/>
      <c r="F50" s="28"/>
      <c r="G50" s="29"/>
      <c r="H50" s="29"/>
      <c r="I50" s="2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6.5" customHeight="1">
      <c r="A52" s="1"/>
      <c r="B52" s="1"/>
      <c r="C52" s="30"/>
      <c r="D52" s="31"/>
      <c r="E52" s="31"/>
      <c r="F52" s="31"/>
      <c r="G52" s="31"/>
      <c r="H52" s="31"/>
      <c r="I52" s="3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7.25">
      <c r="A53" s="4"/>
      <c r="B53" s="4"/>
      <c r="C53" s="32"/>
      <c r="D53" s="8"/>
      <c r="E53" s="8"/>
      <c r="F53" s="8"/>
      <c r="G53" s="9"/>
      <c r="H53" s="9"/>
      <c r="I53" s="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>
      <c r="A54" s="1"/>
      <c r="B54" s="1"/>
      <c r="C54" s="1"/>
      <c r="D54" s="43"/>
      <c r="E54" s="43"/>
      <c r="F54" s="43"/>
      <c r="G54" s="44"/>
      <c r="H54" s="44"/>
      <c r="I54" s="4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4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33"/>
      <c r="B58" s="33"/>
      <c r="C58" s="33"/>
      <c r="D58" s="33"/>
      <c r="E58" s="33"/>
      <c r="F58" s="33"/>
      <c r="G58" s="33"/>
      <c r="H58" s="33"/>
      <c r="I58" s="3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34"/>
      <c r="B59" s="34"/>
      <c r="C59" s="34"/>
      <c r="D59" s="45"/>
      <c r="E59" s="45"/>
      <c r="F59" s="45"/>
      <c r="G59" s="45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>
      <c r="A60" s="35"/>
      <c r="B60" s="35"/>
      <c r="C60" s="36"/>
      <c r="D60" s="35"/>
      <c r="E60" s="35"/>
      <c r="F60" s="39"/>
      <c r="G60" s="39"/>
      <c r="H60" s="37"/>
      <c r="I60" s="3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</sheetData>
  <sheetProtection password="8198" sheet="1" objects="1" scenarios="1"/>
  <protectedRanges>
    <protectedRange sqref="I60" name="Rozstęp5"/>
  </protectedRanges>
  <mergeCells count="33">
    <mergeCell ref="A11:I11"/>
    <mergeCell ref="A1:I1"/>
    <mergeCell ref="A5:H5"/>
    <mergeCell ref="A8:L8"/>
    <mergeCell ref="A6:R6"/>
    <mergeCell ref="A7:N7"/>
    <mergeCell ref="A17:F17"/>
    <mergeCell ref="A14:F14"/>
    <mergeCell ref="A15:F15"/>
    <mergeCell ref="A16:F16"/>
    <mergeCell ref="A12:I12"/>
    <mergeCell ref="A13:I13"/>
    <mergeCell ref="B21:C21"/>
    <mergeCell ref="D21:F21"/>
    <mergeCell ref="H21:I21"/>
    <mergeCell ref="J21:L21"/>
    <mergeCell ref="N21:O21"/>
    <mergeCell ref="P21:R21"/>
    <mergeCell ref="A22:A24"/>
    <mergeCell ref="B22:C22"/>
    <mergeCell ref="D22:F22"/>
    <mergeCell ref="G22:G24"/>
    <mergeCell ref="H22:I23"/>
    <mergeCell ref="J22:L22"/>
    <mergeCell ref="M22:M24"/>
    <mergeCell ref="N22:O23"/>
    <mergeCell ref="P22:R23"/>
    <mergeCell ref="B23:C23"/>
    <mergeCell ref="D23:F23"/>
    <mergeCell ref="J23:L23"/>
    <mergeCell ref="B24:F24"/>
    <mergeCell ref="H24:L24"/>
    <mergeCell ref="N24:R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71"/>
  <sheetViews>
    <sheetView topLeftCell="A21" workbookViewId="0">
      <selection activeCell="G26" sqref="G26"/>
    </sheetView>
  </sheetViews>
  <sheetFormatPr defaultRowHeight="15"/>
  <cols>
    <col min="1" max="1" width="9.140625" style="53"/>
    <col min="2" max="2" width="15.28515625" style="53" customWidth="1"/>
    <col min="3" max="4" width="14.28515625" style="53" customWidth="1"/>
    <col min="5" max="5" width="16.42578125" style="53" customWidth="1"/>
    <col min="6" max="6" width="18.7109375" style="53" customWidth="1"/>
    <col min="7" max="7" width="9.85546875" style="53" customWidth="1"/>
    <col min="8" max="8" width="13.85546875" style="53" customWidth="1"/>
    <col min="9" max="9" width="15" style="53" customWidth="1"/>
    <col min="10" max="10" width="11" style="53" customWidth="1"/>
    <col min="11" max="11" width="9.28515625" style="53" bestFit="1" customWidth="1"/>
    <col min="12" max="16384" width="9.140625" style="53"/>
  </cols>
  <sheetData>
    <row r="3" spans="1:18" ht="23.25">
      <c r="A3" s="107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59"/>
      <c r="N3" s="59"/>
      <c r="O3" s="59"/>
      <c r="P3" s="59"/>
      <c r="Q3" s="59"/>
      <c r="R3" s="59"/>
    </row>
    <row r="4" spans="1:18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8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8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8">
      <c r="A7" s="68"/>
      <c r="B7" s="68" t="s">
        <v>29</v>
      </c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8">
      <c r="A8" s="68"/>
      <c r="B8" s="190" t="s">
        <v>22</v>
      </c>
      <c r="C8" s="190"/>
      <c r="D8" s="190"/>
      <c r="E8" s="190"/>
      <c r="F8" s="190"/>
      <c r="G8" s="190"/>
      <c r="H8" s="190"/>
      <c r="I8" s="68"/>
      <c r="J8" s="68"/>
      <c r="K8" s="68"/>
      <c r="L8" s="68"/>
    </row>
    <row r="9" spans="1:18" ht="15.75" thickBo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8">
      <c r="A10" s="68"/>
      <c r="B10" s="176" t="s">
        <v>13</v>
      </c>
      <c r="C10" s="177"/>
      <c r="D10" s="177"/>
      <c r="E10" s="180"/>
      <c r="F10" s="68"/>
      <c r="G10" s="191" t="s">
        <v>23</v>
      </c>
      <c r="H10" s="191"/>
      <c r="I10" s="191"/>
      <c r="J10" s="68"/>
      <c r="K10" s="68"/>
      <c r="L10" s="68"/>
    </row>
    <row r="11" spans="1:18" ht="16.5" customHeight="1" thickBot="1">
      <c r="A11" s="68"/>
      <c r="B11" s="178"/>
      <c r="C11" s="179"/>
      <c r="D11" s="179"/>
      <c r="E11" s="181"/>
      <c r="F11" s="68"/>
      <c r="G11" s="161" t="s">
        <v>24</v>
      </c>
      <c r="H11" s="161"/>
      <c r="I11" s="161"/>
      <c r="J11" s="161"/>
      <c r="K11" s="68"/>
      <c r="L11" s="68"/>
    </row>
    <row r="12" spans="1:18" ht="15.75" customHeight="1">
      <c r="A12" s="68"/>
      <c r="B12" s="182" t="s">
        <v>12</v>
      </c>
      <c r="C12" s="183"/>
      <c r="D12" s="184"/>
      <c r="E12" s="188"/>
      <c r="F12" s="68"/>
      <c r="G12" s="161"/>
      <c r="H12" s="161"/>
      <c r="I12" s="161"/>
      <c r="J12" s="161"/>
      <c r="K12" s="68"/>
      <c r="L12" s="68"/>
    </row>
    <row r="13" spans="1:18" ht="15.75" thickBot="1">
      <c r="A13" s="68"/>
      <c r="B13" s="185"/>
      <c r="C13" s="186"/>
      <c r="D13" s="187"/>
      <c r="E13" s="189"/>
      <c r="F13" s="68"/>
      <c r="G13" s="161" t="s">
        <v>25</v>
      </c>
      <c r="H13" s="161"/>
      <c r="I13" s="161"/>
      <c r="J13" s="161"/>
      <c r="K13" s="68"/>
      <c r="L13" s="68"/>
    </row>
    <row r="14" spans="1:18">
      <c r="A14" s="68"/>
      <c r="B14" s="68"/>
      <c r="C14" s="68"/>
      <c r="D14" s="68"/>
      <c r="E14" s="68"/>
      <c r="F14" s="68"/>
      <c r="G14" s="161"/>
      <c r="H14" s="161"/>
      <c r="I14" s="161"/>
      <c r="J14" s="161"/>
      <c r="K14" s="68"/>
      <c r="L14" s="68"/>
    </row>
    <row r="15" spans="1:18" ht="15" customHeight="1">
      <c r="A15" s="68"/>
      <c r="B15" s="68"/>
      <c r="C15" s="68"/>
      <c r="D15" s="68"/>
      <c r="E15" s="68"/>
      <c r="F15" s="68"/>
      <c r="G15" s="161" t="s">
        <v>26</v>
      </c>
      <c r="H15" s="161"/>
      <c r="I15" s="161"/>
      <c r="J15" s="161"/>
      <c r="K15" s="68"/>
      <c r="L15" s="68"/>
    </row>
    <row r="16" spans="1:18" ht="15" customHeight="1">
      <c r="A16" s="68"/>
      <c r="B16" s="68"/>
      <c r="C16" s="68"/>
      <c r="D16" s="68"/>
      <c r="E16" s="68"/>
      <c r="F16" s="68"/>
      <c r="G16" s="161"/>
      <c r="H16" s="161"/>
      <c r="I16" s="161"/>
      <c r="J16" s="161"/>
      <c r="K16" s="68"/>
      <c r="L16" s="68"/>
    </row>
    <row r="17" spans="1:1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pans="1:12">
      <c r="A18" s="68"/>
      <c r="B18" s="68" t="s">
        <v>28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>
      <c r="A19" s="68"/>
      <c r="B19" s="68" t="s">
        <v>15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>
      <c r="A20" s="68"/>
      <c r="B20" s="163" t="s">
        <v>30</v>
      </c>
      <c r="C20" s="164"/>
      <c r="D20" s="165"/>
      <c r="E20" s="166" t="s">
        <v>31</v>
      </c>
      <c r="F20" s="167"/>
      <c r="G20" s="68"/>
      <c r="H20" s="68"/>
      <c r="I20" s="68"/>
      <c r="J20" s="68"/>
      <c r="K20" s="68"/>
      <c r="L20" s="68"/>
    </row>
    <row r="21" spans="1:12" ht="60">
      <c r="A21" s="68"/>
      <c r="B21" s="108" t="s">
        <v>33</v>
      </c>
      <c r="C21" s="108" t="s">
        <v>34</v>
      </c>
      <c r="D21" s="108" t="s">
        <v>14</v>
      </c>
      <c r="E21" s="74" t="s">
        <v>10</v>
      </c>
      <c r="F21" s="74" t="s">
        <v>11</v>
      </c>
      <c r="G21" s="68"/>
      <c r="H21" s="162" t="s">
        <v>27</v>
      </c>
      <c r="I21" s="162"/>
      <c r="J21" s="162"/>
      <c r="K21" s="68"/>
      <c r="L21" s="68"/>
    </row>
    <row r="22" spans="1:12">
      <c r="A22" s="68"/>
      <c r="B22" s="54">
        <v>2000</v>
      </c>
      <c r="C22" s="55">
        <v>5</v>
      </c>
      <c r="D22" s="56">
        <v>0.5</v>
      </c>
      <c r="E22" s="55">
        <v>1</v>
      </c>
      <c r="F22" s="55">
        <v>5</v>
      </c>
      <c r="G22" s="68"/>
      <c r="H22" s="162"/>
      <c r="I22" s="162"/>
      <c r="J22" s="162"/>
      <c r="K22" s="79"/>
      <c r="L22" s="68"/>
    </row>
    <row r="23" spans="1:12">
      <c r="A23" s="68"/>
      <c r="B23" s="54"/>
      <c r="C23" s="55"/>
      <c r="D23" s="56"/>
      <c r="E23" s="55"/>
      <c r="F23" s="55"/>
      <c r="G23" s="68"/>
      <c r="H23" s="162"/>
      <c r="I23" s="162"/>
      <c r="J23" s="162"/>
      <c r="K23" s="79"/>
      <c r="L23" s="68"/>
    </row>
    <row r="24" spans="1:12">
      <c r="A24" s="68"/>
      <c r="B24" s="54"/>
      <c r="C24" s="55"/>
      <c r="D24" s="56"/>
      <c r="E24" s="55"/>
      <c r="F24" s="55"/>
      <c r="G24" s="68"/>
      <c r="H24" s="84"/>
      <c r="I24" s="84"/>
      <c r="J24" s="84"/>
      <c r="K24" s="85"/>
      <c r="L24" s="68"/>
    </row>
    <row r="25" spans="1:12">
      <c r="A25" s="68"/>
      <c r="B25" s="54"/>
      <c r="C25" s="55"/>
      <c r="D25" s="56"/>
      <c r="E25" s="55"/>
      <c r="F25" s="55"/>
      <c r="G25" s="68"/>
      <c r="H25" s="84"/>
      <c r="I25" s="84"/>
      <c r="J25" s="84"/>
      <c r="K25" s="85"/>
      <c r="L25" s="68"/>
    </row>
    <row r="26" spans="1:12">
      <c r="A26" s="68"/>
      <c r="B26" s="54"/>
      <c r="C26" s="55"/>
      <c r="D26" s="56"/>
      <c r="E26" s="55"/>
      <c r="F26" s="55"/>
      <c r="G26" s="68"/>
      <c r="H26" s="68"/>
      <c r="I26" s="68"/>
      <c r="J26" s="68"/>
      <c r="K26" s="68"/>
      <c r="L26" s="68"/>
    </row>
    <row r="27" spans="1:12" ht="15" customHeight="1">
      <c r="A27" s="68"/>
      <c r="B27" s="50">
        <f>SUM(B22:B26)</f>
        <v>2000</v>
      </c>
      <c r="C27" s="51">
        <f>SUM(C22:C26)</f>
        <v>5</v>
      </c>
      <c r="D27" s="52">
        <f>AVERAGE(D22:D26)</f>
        <v>0.5</v>
      </c>
      <c r="E27" s="49">
        <f>SUM(E22:E26)</f>
        <v>1</v>
      </c>
      <c r="F27" s="49">
        <f>SUM(F22:F26)</f>
        <v>5</v>
      </c>
      <c r="G27" s="68"/>
      <c r="H27" s="84"/>
      <c r="I27" s="84"/>
      <c r="J27" s="84"/>
      <c r="K27" s="85"/>
      <c r="L27" s="68"/>
    </row>
    <row r="28" spans="1:12">
      <c r="A28" s="68"/>
      <c r="B28" s="109">
        <f>B27/(C27*D27)</f>
        <v>800</v>
      </c>
      <c r="C28" s="71">
        <f>(C27*D27)/E27</f>
        <v>2.5</v>
      </c>
      <c r="D28" s="70"/>
      <c r="E28" s="70">
        <f>F27/E27</f>
        <v>5</v>
      </c>
      <c r="F28" s="98"/>
      <c r="G28" s="68"/>
      <c r="H28" s="84"/>
      <c r="I28" s="84"/>
      <c r="J28" s="84"/>
      <c r="K28" s="85"/>
      <c r="L28" s="68"/>
    </row>
    <row r="29" spans="1:12" ht="31.5" customHeight="1">
      <c r="A29" s="171" t="s">
        <v>32</v>
      </c>
      <c r="B29" s="171"/>
      <c r="C29" s="171"/>
      <c r="D29" s="171"/>
      <c r="E29" s="171"/>
      <c r="F29" s="171"/>
      <c r="G29" s="171"/>
      <c r="H29" s="171"/>
      <c r="I29" s="171"/>
      <c r="J29" s="68"/>
      <c r="K29" s="68"/>
      <c r="L29" s="68"/>
    </row>
    <row r="30" spans="1:12" ht="79.5">
      <c r="A30" s="99" t="s">
        <v>1</v>
      </c>
      <c r="B30" s="99" t="s">
        <v>2</v>
      </c>
      <c r="C30" s="99" t="s">
        <v>3</v>
      </c>
      <c r="D30" s="172" t="s">
        <v>4</v>
      </c>
      <c r="E30" s="172"/>
      <c r="F30" s="173" t="s">
        <v>5</v>
      </c>
      <c r="G30" s="173"/>
      <c r="H30" s="100" t="s">
        <v>6</v>
      </c>
      <c r="I30" s="100" t="s">
        <v>7</v>
      </c>
      <c r="J30" s="68"/>
      <c r="K30" s="68"/>
      <c r="L30" s="68"/>
    </row>
    <row r="31" spans="1:12">
      <c r="A31" s="101"/>
      <c r="B31" s="101">
        <v>1</v>
      </c>
      <c r="C31" s="101">
        <v>2</v>
      </c>
      <c r="D31" s="174">
        <v>3</v>
      </c>
      <c r="E31" s="174"/>
      <c r="F31" s="175">
        <v>4</v>
      </c>
      <c r="G31" s="175"/>
      <c r="H31" s="102">
        <v>5</v>
      </c>
      <c r="I31" s="102">
        <v>6</v>
      </c>
      <c r="J31" s="68"/>
      <c r="K31" s="68"/>
      <c r="L31" s="68"/>
    </row>
    <row r="32" spans="1:12" ht="48.75">
      <c r="A32" s="103">
        <v>1</v>
      </c>
      <c r="B32" s="104" t="s">
        <v>8</v>
      </c>
      <c r="C32" s="105">
        <f>IF(C28&gt;E28,E28,C28)</f>
        <v>2.5</v>
      </c>
      <c r="D32" s="168" t="s">
        <v>9</v>
      </c>
      <c r="E32" s="168"/>
      <c r="F32" s="169">
        <f>E27</f>
        <v>1</v>
      </c>
      <c r="G32" s="170"/>
      <c r="H32" s="105">
        <f>IF(B28&lt;E12,B28,E12)</f>
        <v>0</v>
      </c>
      <c r="I32" s="106">
        <f>C32*F32*H32</f>
        <v>0</v>
      </c>
      <c r="J32" s="68"/>
      <c r="K32" s="68"/>
      <c r="L32" s="68"/>
    </row>
    <row r="33" spans="1:1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1:1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1:12" ht="23.25">
      <c r="A37" s="194" t="s">
        <v>41</v>
      </c>
      <c r="B37" s="194"/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1:1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1:1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</row>
    <row r="40" spans="1:12" ht="23.25">
      <c r="A40" s="107" t="s">
        <v>0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</row>
    <row r="42" spans="1:1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1:12">
      <c r="A44" s="68"/>
      <c r="B44" s="68" t="s">
        <v>29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</row>
    <row r="45" spans="1:12">
      <c r="A45" s="68"/>
      <c r="B45" s="190" t="s">
        <v>72</v>
      </c>
      <c r="C45" s="190"/>
      <c r="D45" s="190"/>
      <c r="E45" s="190"/>
      <c r="F45" s="190"/>
      <c r="G45" s="190"/>
      <c r="H45" s="190"/>
      <c r="I45" s="68"/>
      <c r="J45" s="68"/>
      <c r="K45" s="68"/>
      <c r="L45" s="68"/>
    </row>
    <row r="46" spans="1:12" ht="15.75" thickBot="1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spans="1:12">
      <c r="A47" s="68"/>
      <c r="B47" s="176" t="s">
        <v>13</v>
      </c>
      <c r="C47" s="177"/>
      <c r="D47" s="177"/>
      <c r="E47" s="195">
        <v>15.2</v>
      </c>
      <c r="F47" s="68"/>
      <c r="G47" s="191" t="s">
        <v>23</v>
      </c>
      <c r="H47" s="191"/>
      <c r="I47" s="191"/>
      <c r="J47" s="68"/>
      <c r="K47" s="68"/>
      <c r="L47" s="68"/>
    </row>
    <row r="48" spans="1:12" ht="15.75" thickBot="1">
      <c r="A48" s="68"/>
      <c r="B48" s="178"/>
      <c r="C48" s="179"/>
      <c r="D48" s="179"/>
      <c r="E48" s="196"/>
      <c r="F48" s="68"/>
      <c r="G48" s="161" t="s">
        <v>24</v>
      </c>
      <c r="H48" s="161"/>
      <c r="I48" s="161"/>
      <c r="J48" s="161"/>
      <c r="K48" s="68"/>
      <c r="L48" s="68"/>
    </row>
    <row r="49" spans="1:12">
      <c r="A49" s="68"/>
      <c r="B49" s="182" t="s">
        <v>12</v>
      </c>
      <c r="C49" s="183"/>
      <c r="D49" s="184"/>
      <c r="E49" s="197">
        <v>300</v>
      </c>
      <c r="F49" s="68"/>
      <c r="G49" s="161"/>
      <c r="H49" s="161"/>
      <c r="I49" s="161"/>
      <c r="J49" s="161"/>
      <c r="K49" s="68"/>
      <c r="L49" s="68"/>
    </row>
    <row r="50" spans="1:12" ht="15.75" thickBot="1">
      <c r="A50" s="68"/>
      <c r="B50" s="185"/>
      <c r="C50" s="186"/>
      <c r="D50" s="187"/>
      <c r="E50" s="198"/>
      <c r="F50" s="68"/>
      <c r="G50" s="161" t="s">
        <v>25</v>
      </c>
      <c r="H50" s="161"/>
      <c r="I50" s="161"/>
      <c r="J50" s="161"/>
      <c r="K50" s="68"/>
      <c r="L50" s="68"/>
    </row>
    <row r="51" spans="1:12">
      <c r="A51" s="68"/>
      <c r="B51" s="68"/>
      <c r="C51" s="68"/>
      <c r="D51" s="68"/>
      <c r="E51" s="68"/>
      <c r="F51" s="68"/>
      <c r="G51" s="161"/>
      <c r="H51" s="161"/>
      <c r="I51" s="161"/>
      <c r="J51" s="161"/>
      <c r="K51" s="68"/>
      <c r="L51" s="68"/>
    </row>
    <row r="52" spans="1:12">
      <c r="A52" s="68"/>
      <c r="B52" s="68"/>
      <c r="C52" s="68"/>
      <c r="D52" s="68"/>
      <c r="E52" s="68"/>
      <c r="F52" s="68"/>
      <c r="G52" s="161" t="s">
        <v>26</v>
      </c>
      <c r="H52" s="161"/>
      <c r="I52" s="161"/>
      <c r="J52" s="161"/>
      <c r="K52" s="68"/>
      <c r="L52" s="68"/>
    </row>
    <row r="53" spans="1:12">
      <c r="A53" s="68"/>
      <c r="B53" s="68"/>
      <c r="C53" s="68"/>
      <c r="D53" s="68"/>
      <c r="E53" s="68"/>
      <c r="F53" s="68"/>
      <c r="G53" s="161"/>
      <c r="H53" s="161"/>
      <c r="I53" s="161"/>
      <c r="J53" s="161"/>
      <c r="K53" s="68"/>
      <c r="L53" s="68"/>
    </row>
    <row r="54" spans="1:1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</row>
    <row r="55" spans="1:12">
      <c r="A55" s="68"/>
      <c r="B55" s="68" t="s">
        <v>28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1:12">
      <c r="A56" s="68"/>
      <c r="B56" s="68" t="s">
        <v>15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</row>
    <row r="57" spans="1:12">
      <c r="A57" s="68"/>
      <c r="B57" s="163" t="s">
        <v>30</v>
      </c>
      <c r="C57" s="164"/>
      <c r="D57" s="165"/>
      <c r="E57" s="166" t="s">
        <v>31</v>
      </c>
      <c r="F57" s="167"/>
      <c r="G57" s="68"/>
      <c r="H57" s="68"/>
      <c r="I57" s="68"/>
      <c r="J57" s="68"/>
      <c r="K57" s="68"/>
      <c r="L57" s="68"/>
    </row>
    <row r="58" spans="1:12" ht="60">
      <c r="A58" s="68"/>
      <c r="B58" s="108" t="s">
        <v>33</v>
      </c>
      <c r="C58" s="108" t="s">
        <v>34</v>
      </c>
      <c r="D58" s="108" t="s">
        <v>14</v>
      </c>
      <c r="E58" s="74" t="s">
        <v>10</v>
      </c>
      <c r="F58" s="74" t="s">
        <v>11</v>
      </c>
      <c r="G58" s="68"/>
      <c r="H58" s="162" t="s">
        <v>27</v>
      </c>
      <c r="I58" s="162"/>
      <c r="J58" s="162"/>
      <c r="K58" s="68"/>
      <c r="L58" s="68"/>
    </row>
    <row r="59" spans="1:12">
      <c r="A59" s="68"/>
      <c r="B59" s="76">
        <v>2120.3000000000002</v>
      </c>
      <c r="C59" s="77">
        <v>10.5</v>
      </c>
      <c r="D59" s="78">
        <v>0.5</v>
      </c>
      <c r="E59" s="77">
        <v>3</v>
      </c>
      <c r="F59" s="77">
        <v>10.32</v>
      </c>
      <c r="G59" s="68"/>
      <c r="H59" s="162"/>
      <c r="I59" s="162"/>
      <c r="J59" s="162"/>
      <c r="K59" s="79"/>
      <c r="L59" s="68"/>
    </row>
    <row r="60" spans="1:12">
      <c r="A60" s="68"/>
      <c r="B60" s="76">
        <v>1069.8</v>
      </c>
      <c r="C60" s="77">
        <v>5.05</v>
      </c>
      <c r="D60" s="78">
        <v>0.5</v>
      </c>
      <c r="E60" s="77"/>
      <c r="F60" s="77"/>
      <c r="G60" s="68"/>
      <c r="H60" s="162"/>
      <c r="I60" s="162"/>
      <c r="J60" s="162"/>
      <c r="K60" s="79"/>
      <c r="L60" s="68"/>
    </row>
    <row r="61" spans="1:12">
      <c r="A61" s="68"/>
      <c r="B61" s="76"/>
      <c r="C61" s="77"/>
      <c r="D61" s="78"/>
      <c r="E61" s="77"/>
      <c r="F61" s="77"/>
      <c r="G61" s="68"/>
      <c r="H61" s="84"/>
      <c r="I61" s="84"/>
      <c r="J61" s="84"/>
      <c r="K61" s="85"/>
      <c r="L61" s="68"/>
    </row>
    <row r="62" spans="1:12">
      <c r="A62" s="68"/>
      <c r="B62" s="76"/>
      <c r="C62" s="77"/>
      <c r="D62" s="78"/>
      <c r="E62" s="77"/>
      <c r="F62" s="77"/>
      <c r="G62" s="68"/>
      <c r="H62" s="84"/>
      <c r="I62" s="84"/>
      <c r="J62" s="84"/>
      <c r="K62" s="85"/>
      <c r="L62" s="68"/>
    </row>
    <row r="63" spans="1:12">
      <c r="A63" s="68"/>
      <c r="B63" s="76"/>
      <c r="C63" s="77"/>
      <c r="D63" s="78"/>
      <c r="E63" s="77"/>
      <c r="F63" s="77"/>
      <c r="G63" s="68"/>
      <c r="H63" s="68"/>
      <c r="I63" s="68"/>
      <c r="J63" s="68"/>
      <c r="K63" s="68"/>
      <c r="L63" s="68"/>
    </row>
    <row r="64" spans="1:12">
      <c r="A64" s="68"/>
      <c r="B64" s="50">
        <f>SUM(B59:B63)</f>
        <v>3190.1000000000004</v>
      </c>
      <c r="C64" s="51">
        <f>SUM(C59:C63)</f>
        <v>15.55</v>
      </c>
      <c r="D64" s="52">
        <f>AVERAGE(D59:D63)</f>
        <v>0.5</v>
      </c>
      <c r="E64" s="49">
        <f>SUM(E59:E63)</f>
        <v>3</v>
      </c>
      <c r="F64" s="49">
        <f>SUM(F59:F63)</f>
        <v>10.32</v>
      </c>
      <c r="G64" s="68"/>
      <c r="H64" s="84"/>
      <c r="I64" s="84"/>
      <c r="J64" s="84"/>
      <c r="K64" s="85"/>
      <c r="L64" s="68"/>
    </row>
    <row r="65" spans="1:12">
      <c r="A65" s="68"/>
      <c r="B65" s="109">
        <f>B64/(C64*D64)</f>
        <v>410.30225080385856</v>
      </c>
      <c r="C65" s="71">
        <f>(C64*D64)/E64</f>
        <v>2.5916666666666668</v>
      </c>
      <c r="D65" s="70"/>
      <c r="E65" s="70">
        <f>F64/E64</f>
        <v>3.44</v>
      </c>
      <c r="F65" s="98"/>
      <c r="G65" s="68"/>
      <c r="H65" s="84"/>
      <c r="I65" s="84"/>
      <c r="J65" s="84"/>
      <c r="K65" s="85"/>
      <c r="L65" s="68"/>
    </row>
    <row r="66" spans="1:12" ht="36" customHeight="1">
      <c r="A66" s="171" t="s">
        <v>32</v>
      </c>
      <c r="B66" s="171"/>
      <c r="C66" s="171"/>
      <c r="D66" s="171"/>
      <c r="E66" s="171"/>
      <c r="F66" s="171"/>
      <c r="G66" s="171"/>
      <c r="H66" s="171"/>
      <c r="I66" s="171"/>
      <c r="J66" s="68"/>
      <c r="K66" s="68"/>
      <c r="L66" s="68"/>
    </row>
    <row r="67" spans="1:12" ht="79.5">
      <c r="A67" s="99" t="s">
        <v>1</v>
      </c>
      <c r="B67" s="99" t="s">
        <v>2</v>
      </c>
      <c r="C67" s="99" t="s">
        <v>3</v>
      </c>
      <c r="D67" s="172" t="s">
        <v>4</v>
      </c>
      <c r="E67" s="172"/>
      <c r="F67" s="173" t="s">
        <v>5</v>
      </c>
      <c r="G67" s="173"/>
      <c r="H67" s="100" t="s">
        <v>6</v>
      </c>
      <c r="I67" s="100" t="s">
        <v>7</v>
      </c>
      <c r="J67" s="68"/>
      <c r="K67" s="68"/>
      <c r="L67" s="68"/>
    </row>
    <row r="68" spans="1:12">
      <c r="A68" s="101"/>
      <c r="B68" s="101">
        <v>1</v>
      </c>
      <c r="C68" s="101">
        <v>2</v>
      </c>
      <c r="D68" s="174">
        <v>3</v>
      </c>
      <c r="E68" s="174"/>
      <c r="F68" s="175">
        <v>4</v>
      </c>
      <c r="G68" s="175"/>
      <c r="H68" s="102">
        <v>5</v>
      </c>
      <c r="I68" s="102">
        <v>6</v>
      </c>
      <c r="J68" s="68"/>
      <c r="K68" s="68"/>
      <c r="L68" s="68"/>
    </row>
    <row r="69" spans="1:12" ht="84.75">
      <c r="A69" s="103">
        <v>1</v>
      </c>
      <c r="B69" s="140" t="s">
        <v>73</v>
      </c>
      <c r="C69" s="105">
        <f>IF(C65&gt;E65,E65,C65)</f>
        <v>2.5916666666666668</v>
      </c>
      <c r="D69" s="192" t="s">
        <v>74</v>
      </c>
      <c r="E69" s="193"/>
      <c r="F69" s="169">
        <f>E64</f>
        <v>3</v>
      </c>
      <c r="G69" s="170"/>
      <c r="H69" s="105">
        <f>IF(B65&lt;E49,B65,E49)</f>
        <v>300</v>
      </c>
      <c r="I69" s="106">
        <f>C69*F69*H69</f>
        <v>2332.5</v>
      </c>
      <c r="J69" s="68"/>
      <c r="K69" s="68"/>
      <c r="L69" s="68"/>
    </row>
    <row r="70" spans="1:1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</row>
    <row r="71" spans="1:1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</row>
  </sheetData>
  <sheetProtection password="8198" sheet="1" objects="1" scenarios="1"/>
  <protectedRanges>
    <protectedRange sqref="I32 I69" name="Rozstęp5"/>
  </protectedRanges>
  <mergeCells count="39">
    <mergeCell ref="A37:B37"/>
    <mergeCell ref="D67:E67"/>
    <mergeCell ref="F67:G67"/>
    <mergeCell ref="D68:E68"/>
    <mergeCell ref="F68:G68"/>
    <mergeCell ref="B45:H45"/>
    <mergeCell ref="B47:D48"/>
    <mergeCell ref="E47:E48"/>
    <mergeCell ref="G47:I47"/>
    <mergeCell ref="G48:J49"/>
    <mergeCell ref="B49:D50"/>
    <mergeCell ref="E49:E50"/>
    <mergeCell ref="G50:J51"/>
    <mergeCell ref="D69:E69"/>
    <mergeCell ref="F69:G69"/>
    <mergeCell ref="G52:J53"/>
    <mergeCell ref="B57:D57"/>
    <mergeCell ref="E57:F57"/>
    <mergeCell ref="H58:J60"/>
    <mergeCell ref="A66:I66"/>
    <mergeCell ref="B10:D11"/>
    <mergeCell ref="E10:E11"/>
    <mergeCell ref="B12:D13"/>
    <mergeCell ref="E12:E13"/>
    <mergeCell ref="B8:H8"/>
    <mergeCell ref="G10:I10"/>
    <mergeCell ref="G11:J12"/>
    <mergeCell ref="G13:J14"/>
    <mergeCell ref="G15:J16"/>
    <mergeCell ref="H21:J23"/>
    <mergeCell ref="B20:D20"/>
    <mergeCell ref="E20:F20"/>
    <mergeCell ref="D32:E32"/>
    <mergeCell ref="F32:G32"/>
    <mergeCell ref="A29:I29"/>
    <mergeCell ref="D30:E30"/>
    <mergeCell ref="F30:G30"/>
    <mergeCell ref="D31:E31"/>
    <mergeCell ref="F31:G31"/>
  </mergeCells>
  <pageMargins left="0.7" right="0.7" top="0.75" bottom="0.75" header="0.3" footer="0.3"/>
  <pageSetup paperSize="9" orientation="portrait" verticalDpi="0" r:id="rId1"/>
  <ignoredErrors>
    <ignoredError sqref="B64:F65 B27:F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3:M75"/>
  <sheetViews>
    <sheetView workbookViewId="0">
      <selection activeCell="E16" sqref="E16"/>
    </sheetView>
  </sheetViews>
  <sheetFormatPr defaultRowHeight="15"/>
  <cols>
    <col min="1" max="1" width="9.140625" customWidth="1"/>
    <col min="2" max="2" width="15.28515625" customWidth="1"/>
    <col min="3" max="4" width="14.28515625" customWidth="1"/>
    <col min="5" max="5" width="16.42578125" customWidth="1"/>
    <col min="6" max="6" width="18.7109375" customWidth="1"/>
    <col min="7" max="7" width="9.85546875" customWidth="1"/>
    <col min="8" max="8" width="13.85546875" customWidth="1"/>
    <col min="9" max="9" width="15" customWidth="1"/>
    <col min="10" max="10" width="11" customWidth="1"/>
    <col min="11" max="11" width="9.28515625" customWidth="1"/>
    <col min="12" max="12" width="9.140625" customWidth="1"/>
  </cols>
  <sheetData>
    <row r="3" spans="1:12" ht="23.25">
      <c r="A3" s="65" t="s">
        <v>40</v>
      </c>
      <c r="B3" s="66"/>
      <c r="C3" s="66"/>
      <c r="D3" s="66"/>
      <c r="E3" s="66"/>
      <c r="F3" s="66"/>
      <c r="G3" s="66"/>
      <c r="H3" s="66"/>
      <c r="I3" s="66"/>
      <c r="J3" s="67"/>
      <c r="K3" s="67"/>
      <c r="L3" s="67"/>
    </row>
    <row r="4" spans="1:1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2">
      <c r="A7" s="68"/>
      <c r="B7" s="68" t="s">
        <v>29</v>
      </c>
      <c r="C7" s="68"/>
      <c r="D7" s="68"/>
      <c r="E7" s="68"/>
      <c r="F7" s="68"/>
      <c r="G7" s="68"/>
      <c r="H7" s="68"/>
      <c r="I7" s="68"/>
      <c r="J7" s="68"/>
      <c r="K7" s="53"/>
    </row>
    <row r="8" spans="1:12">
      <c r="A8" s="68"/>
      <c r="B8" s="190" t="s">
        <v>22</v>
      </c>
      <c r="C8" s="190"/>
      <c r="D8" s="190"/>
      <c r="E8" s="190"/>
      <c r="F8" s="190"/>
      <c r="G8" s="190"/>
      <c r="H8" s="190"/>
      <c r="I8" s="68"/>
      <c r="J8" s="68"/>
      <c r="K8" s="53"/>
    </row>
    <row r="9" spans="1:12" ht="15.75" thickBot="1">
      <c r="A9" s="68"/>
      <c r="B9" s="68"/>
      <c r="C9" s="68"/>
      <c r="D9" s="68"/>
      <c r="E9" s="68"/>
      <c r="F9" s="68"/>
      <c r="G9" s="68"/>
      <c r="H9" s="68"/>
      <c r="I9" s="68"/>
      <c r="J9" s="68"/>
      <c r="K9" s="53"/>
    </row>
    <row r="10" spans="1:12">
      <c r="A10" s="68"/>
      <c r="B10" s="176" t="s">
        <v>13</v>
      </c>
      <c r="C10" s="177"/>
      <c r="D10" s="177"/>
      <c r="E10" s="180"/>
      <c r="F10" s="68"/>
      <c r="G10" s="191" t="s">
        <v>23</v>
      </c>
      <c r="H10" s="191"/>
      <c r="I10" s="191"/>
      <c r="J10" s="68"/>
      <c r="K10" s="53"/>
    </row>
    <row r="11" spans="1:12" ht="15.75" thickBot="1">
      <c r="A11" s="68"/>
      <c r="B11" s="178"/>
      <c r="C11" s="179"/>
      <c r="D11" s="179"/>
      <c r="E11" s="181"/>
      <c r="F11" s="68"/>
      <c r="G11" s="161" t="s">
        <v>24</v>
      </c>
      <c r="H11" s="161"/>
      <c r="I11" s="161"/>
      <c r="J11" s="161"/>
      <c r="K11" s="53"/>
    </row>
    <row r="12" spans="1:12">
      <c r="A12" s="68"/>
      <c r="B12" s="182" t="s">
        <v>12</v>
      </c>
      <c r="C12" s="183"/>
      <c r="D12" s="184"/>
      <c r="E12" s="188"/>
      <c r="F12" s="68"/>
      <c r="G12" s="161"/>
      <c r="H12" s="161"/>
      <c r="I12" s="161"/>
      <c r="J12" s="161"/>
      <c r="K12" s="53"/>
    </row>
    <row r="13" spans="1:12" ht="15.75" thickBot="1">
      <c r="A13" s="68"/>
      <c r="B13" s="185"/>
      <c r="C13" s="186"/>
      <c r="D13" s="187"/>
      <c r="E13" s="189"/>
      <c r="F13" s="68"/>
      <c r="G13" s="161" t="s">
        <v>25</v>
      </c>
      <c r="H13" s="161"/>
      <c r="I13" s="161"/>
      <c r="J13" s="161"/>
      <c r="K13" s="53"/>
    </row>
    <row r="14" spans="1:12">
      <c r="A14" s="68"/>
      <c r="B14" s="68"/>
      <c r="C14" s="68"/>
      <c r="D14" s="68"/>
      <c r="E14" s="68"/>
      <c r="F14" s="68"/>
      <c r="G14" s="161"/>
      <c r="H14" s="161"/>
      <c r="I14" s="161"/>
      <c r="J14" s="161"/>
      <c r="K14" s="53"/>
    </row>
    <row r="15" spans="1:12">
      <c r="A15" s="68"/>
      <c r="B15" s="68"/>
      <c r="C15" s="70" t="s">
        <v>35</v>
      </c>
      <c r="D15" s="70" t="s">
        <v>36</v>
      </c>
      <c r="E15" s="70" t="s">
        <v>37</v>
      </c>
      <c r="F15" s="70"/>
      <c r="G15" s="161" t="s">
        <v>26</v>
      </c>
      <c r="H15" s="161"/>
      <c r="I15" s="161"/>
      <c r="J15" s="161"/>
      <c r="K15" s="53"/>
    </row>
    <row r="16" spans="1:12">
      <c r="A16" s="68"/>
      <c r="B16" s="68"/>
      <c r="C16" s="71" t="e">
        <f>B22/(C22*D22)</f>
        <v>#DIV/0!</v>
      </c>
      <c r="D16" s="71" t="e">
        <f>B23/(C23*D23)</f>
        <v>#DIV/0!</v>
      </c>
      <c r="E16" s="71" t="e">
        <f>B24/(C24*D24)</f>
        <v>#DIV/0!</v>
      </c>
      <c r="F16" s="71" t="e">
        <f>E28-C17</f>
        <v>#DIV/0!</v>
      </c>
      <c r="G16" s="161"/>
      <c r="H16" s="161"/>
      <c r="I16" s="161"/>
      <c r="J16" s="161"/>
      <c r="K16" s="53"/>
    </row>
    <row r="17" spans="1:11">
      <c r="A17" s="68"/>
      <c r="B17" s="68"/>
      <c r="C17" s="70" t="e">
        <f>(C22*D22)/E27</f>
        <v>#DIV/0!</v>
      </c>
      <c r="D17" s="71" t="e">
        <f>(C23*D23)/E27</f>
        <v>#DIV/0!</v>
      </c>
      <c r="E17" s="70" t="e">
        <f>(C24*D24)/E27</f>
        <v>#DIV/0!</v>
      </c>
      <c r="F17" s="71" t="e">
        <f>E28-(C17+D17)</f>
        <v>#DIV/0!</v>
      </c>
      <c r="G17" s="68"/>
      <c r="H17" s="68"/>
      <c r="I17" s="68"/>
      <c r="J17" s="68"/>
      <c r="K17" s="53"/>
    </row>
    <row r="18" spans="1:11">
      <c r="A18" s="68"/>
      <c r="B18" s="68" t="s">
        <v>28</v>
      </c>
      <c r="C18" s="71" t="e">
        <f>IF(F16&gt;0,F16,0)</f>
        <v>#DIV/0!</v>
      </c>
      <c r="D18" s="71" t="e">
        <f>IF(F17&lt;0,0,F17)</f>
        <v>#DIV/0!</v>
      </c>
      <c r="E18" s="71" t="e">
        <f>C17+D17+E17</f>
        <v>#DIV/0!</v>
      </c>
      <c r="F18" s="70"/>
      <c r="G18" s="68"/>
      <c r="H18" s="68"/>
      <c r="I18" s="68"/>
      <c r="J18" s="68"/>
      <c r="K18" s="53"/>
    </row>
    <row r="19" spans="1:11">
      <c r="A19" s="68"/>
      <c r="B19" s="68" t="s">
        <v>15</v>
      </c>
      <c r="C19" s="68"/>
      <c r="D19" s="68"/>
      <c r="E19" s="68"/>
      <c r="F19" s="68"/>
      <c r="G19" s="68"/>
      <c r="H19" s="68"/>
      <c r="I19" s="68"/>
      <c r="J19" s="68"/>
      <c r="K19" s="53"/>
    </row>
    <row r="20" spans="1:11" ht="15" customHeight="1">
      <c r="A20" s="199" t="s">
        <v>39</v>
      </c>
      <c r="B20" s="200"/>
      <c r="C20" s="200"/>
      <c r="D20" s="201"/>
      <c r="E20" s="166" t="s">
        <v>31</v>
      </c>
      <c r="F20" s="167"/>
      <c r="G20" s="68"/>
      <c r="H20" s="68"/>
      <c r="I20" s="68"/>
      <c r="J20" s="68"/>
      <c r="K20" s="53"/>
    </row>
    <row r="21" spans="1:11" ht="60">
      <c r="A21" s="72" t="s">
        <v>38</v>
      </c>
      <c r="B21" s="73" t="s">
        <v>33</v>
      </c>
      <c r="C21" s="73" t="s">
        <v>34</v>
      </c>
      <c r="D21" s="73" t="s">
        <v>14</v>
      </c>
      <c r="E21" s="74" t="s">
        <v>10</v>
      </c>
      <c r="F21" s="74" t="s">
        <v>11</v>
      </c>
      <c r="G21" s="68"/>
      <c r="H21" s="162" t="s">
        <v>27</v>
      </c>
      <c r="I21" s="162"/>
      <c r="J21" s="162"/>
      <c r="K21" s="53"/>
    </row>
    <row r="22" spans="1:11">
      <c r="A22" s="75">
        <v>1</v>
      </c>
      <c r="B22" s="54"/>
      <c r="C22" s="55"/>
      <c r="D22" s="56"/>
      <c r="E22" s="55"/>
      <c r="F22" s="55"/>
      <c r="G22" s="68"/>
      <c r="H22" s="162"/>
      <c r="I22" s="162"/>
      <c r="J22" s="162"/>
      <c r="K22" s="57"/>
    </row>
    <row r="23" spans="1:11">
      <c r="A23" s="75">
        <v>2</v>
      </c>
      <c r="B23" s="54"/>
      <c r="C23" s="55"/>
      <c r="D23" s="56"/>
      <c r="E23" s="55"/>
      <c r="F23" s="55"/>
      <c r="G23" s="68"/>
      <c r="H23" s="162"/>
      <c r="I23" s="162"/>
      <c r="J23" s="162"/>
      <c r="K23" s="57"/>
    </row>
    <row r="24" spans="1:11">
      <c r="A24" s="80">
        <v>3</v>
      </c>
      <c r="B24" s="61"/>
      <c r="C24" s="62"/>
      <c r="D24" s="63"/>
      <c r="E24" s="55"/>
      <c r="F24" s="55"/>
      <c r="G24" s="68"/>
      <c r="H24" s="84"/>
      <c r="I24" s="84"/>
      <c r="J24" s="84"/>
      <c r="K24" s="58"/>
    </row>
    <row r="25" spans="1:11">
      <c r="A25" s="86"/>
      <c r="B25" s="87"/>
      <c r="C25" s="88"/>
      <c r="D25" s="89"/>
      <c r="E25" s="55"/>
      <c r="F25" s="55"/>
      <c r="G25" s="68"/>
      <c r="H25" s="84"/>
      <c r="I25" s="84"/>
      <c r="J25" s="84"/>
      <c r="K25" s="58"/>
    </row>
    <row r="26" spans="1:11">
      <c r="A26" s="68"/>
      <c r="B26" s="90"/>
      <c r="C26" s="91"/>
      <c r="D26" s="92"/>
      <c r="E26" s="55"/>
      <c r="F26" s="55"/>
      <c r="G26" s="68"/>
      <c r="H26" s="68"/>
      <c r="I26" s="68"/>
      <c r="J26" s="68"/>
      <c r="K26" s="53"/>
    </row>
    <row r="27" spans="1:11">
      <c r="A27" s="68"/>
      <c r="B27" s="93"/>
      <c r="C27" s="94"/>
      <c r="D27" s="95"/>
      <c r="E27" s="49">
        <f>SUM(E22:E26)</f>
        <v>0</v>
      </c>
      <c r="F27" s="49">
        <f>SUM(F22:F26)</f>
        <v>0</v>
      </c>
      <c r="G27" s="68"/>
      <c r="H27" s="84"/>
      <c r="I27" s="84"/>
      <c r="J27" s="84"/>
      <c r="K27" s="58"/>
    </row>
    <row r="28" spans="1:11">
      <c r="A28" s="68"/>
      <c r="B28" s="96"/>
      <c r="C28" s="97"/>
      <c r="D28" s="98"/>
      <c r="E28" s="70" t="e">
        <f>F27/E27</f>
        <v>#DIV/0!</v>
      </c>
      <c r="F28" s="98"/>
      <c r="G28" s="68"/>
      <c r="H28" s="84"/>
      <c r="I28" s="84"/>
      <c r="J28" s="84"/>
      <c r="K28" s="58"/>
    </row>
    <row r="29" spans="1:11" ht="30.75" customHeight="1">
      <c r="A29" s="171" t="s">
        <v>32</v>
      </c>
      <c r="B29" s="171"/>
      <c r="C29" s="171"/>
      <c r="D29" s="171"/>
      <c r="E29" s="171"/>
      <c r="F29" s="171"/>
      <c r="G29" s="171"/>
      <c r="H29" s="171"/>
      <c r="I29" s="171"/>
      <c r="J29" s="68"/>
      <c r="K29" s="53"/>
    </row>
    <row r="30" spans="1:11" ht="79.5">
      <c r="A30" s="99" t="s">
        <v>1</v>
      </c>
      <c r="B30" s="99" t="s">
        <v>2</v>
      </c>
      <c r="C30" s="99" t="s">
        <v>3</v>
      </c>
      <c r="D30" s="172" t="s">
        <v>4</v>
      </c>
      <c r="E30" s="172"/>
      <c r="F30" s="173" t="s">
        <v>5</v>
      </c>
      <c r="G30" s="173"/>
      <c r="H30" s="100" t="s">
        <v>6</v>
      </c>
      <c r="I30" s="100" t="s">
        <v>7</v>
      </c>
      <c r="J30" s="53"/>
      <c r="K30" s="53"/>
    </row>
    <row r="31" spans="1:11">
      <c r="A31" s="101"/>
      <c r="B31" s="101">
        <v>1</v>
      </c>
      <c r="C31" s="101">
        <v>2</v>
      </c>
      <c r="D31" s="174">
        <v>3</v>
      </c>
      <c r="E31" s="174"/>
      <c r="F31" s="175">
        <v>4</v>
      </c>
      <c r="G31" s="175"/>
      <c r="H31" s="102">
        <v>5</v>
      </c>
      <c r="I31" s="102">
        <v>6</v>
      </c>
      <c r="J31" s="53"/>
      <c r="K31" s="53"/>
    </row>
    <row r="32" spans="1:11" ht="48" customHeight="1">
      <c r="A32" s="103">
        <v>1</v>
      </c>
      <c r="B32" s="104" t="s">
        <v>8</v>
      </c>
      <c r="C32" s="105" t="e">
        <f>IF(C17&gt;E28,E28,C17)</f>
        <v>#DIV/0!</v>
      </c>
      <c r="D32" s="168" t="s">
        <v>9</v>
      </c>
      <c r="E32" s="168"/>
      <c r="F32" s="169">
        <f>E27</f>
        <v>0</v>
      </c>
      <c r="G32" s="170"/>
      <c r="H32" s="105" t="e">
        <f>IF(C16&gt;E12,E12,C16)</f>
        <v>#DIV/0!</v>
      </c>
      <c r="I32" s="106" t="e">
        <f>C32*F32*H32</f>
        <v>#DIV/0!</v>
      </c>
      <c r="J32" s="53"/>
      <c r="K32" s="53"/>
    </row>
    <row r="33" spans="1:13" s="46" customFormat="1" ht="48.75">
      <c r="A33" s="103">
        <v>2</v>
      </c>
      <c r="B33" s="104" t="s">
        <v>8</v>
      </c>
      <c r="C33" s="105" t="e">
        <f>IF(D17&lt;C18,D17,C18)</f>
        <v>#DIV/0!</v>
      </c>
      <c r="D33" s="202" t="s">
        <v>9</v>
      </c>
      <c r="E33" s="203"/>
      <c r="F33" s="169">
        <f>E27</f>
        <v>0</v>
      </c>
      <c r="G33" s="170"/>
      <c r="H33" s="105" t="e">
        <f>IF(D16&lt;E12,D16,E12)</f>
        <v>#DIV/0!</v>
      </c>
      <c r="I33" s="106" t="e">
        <f>C33*F33*H33</f>
        <v>#DIV/0!</v>
      </c>
      <c r="J33" s="53"/>
      <c r="K33" s="53"/>
    </row>
    <row r="34" spans="1:13" s="46" customFormat="1" ht="48.75">
      <c r="A34" s="103">
        <v>3</v>
      </c>
      <c r="B34" s="104" t="s">
        <v>8</v>
      </c>
      <c r="C34" s="105" t="e">
        <f>IF(E17&gt;D18,D18,E17)</f>
        <v>#DIV/0!</v>
      </c>
      <c r="D34" s="202" t="s">
        <v>9</v>
      </c>
      <c r="E34" s="203"/>
      <c r="F34" s="169">
        <f>E27</f>
        <v>0</v>
      </c>
      <c r="G34" s="170"/>
      <c r="H34" s="105" t="e">
        <f>IF(E16&gt;E12,E12,E16)</f>
        <v>#DIV/0!</v>
      </c>
      <c r="I34" s="106" t="e">
        <f>C34*F34*H34</f>
        <v>#DIV/0!</v>
      </c>
      <c r="J34" s="53"/>
      <c r="K34" s="53"/>
    </row>
    <row r="35" spans="1:13" ht="15" customHeight="1">
      <c r="A35" s="53"/>
      <c r="B35" s="60"/>
      <c r="C35" s="60"/>
      <c r="D35" s="60"/>
      <c r="E35" s="60"/>
      <c r="F35" s="60"/>
      <c r="G35" s="60"/>
      <c r="H35" s="60"/>
      <c r="I35" s="60"/>
      <c r="J35" s="53"/>
      <c r="K35" s="53"/>
    </row>
    <row r="36" spans="1:13" ht="15" customHeight="1">
      <c r="A36" s="53"/>
      <c r="B36" s="60"/>
      <c r="C36" s="64"/>
      <c r="D36" s="60"/>
      <c r="E36" s="60"/>
      <c r="F36" s="60"/>
      <c r="G36" s="60"/>
      <c r="H36" s="60"/>
      <c r="I36" s="60"/>
      <c r="J36" s="53"/>
      <c r="K36" s="53"/>
    </row>
    <row r="37" spans="1:13" ht="15" customHeight="1">
      <c r="A37" s="53"/>
      <c r="B37" s="60"/>
      <c r="C37" s="60"/>
      <c r="D37" s="60"/>
      <c r="E37" s="60"/>
      <c r="F37" s="60"/>
      <c r="G37" s="60"/>
      <c r="H37" s="60"/>
      <c r="I37" s="60"/>
      <c r="J37" s="53"/>
      <c r="K37" s="53"/>
    </row>
    <row r="38" spans="1:13" ht="15" customHeight="1">
      <c r="A38" s="53"/>
      <c r="B38" s="60"/>
      <c r="C38" s="60"/>
      <c r="D38" s="60"/>
      <c r="E38" s="60"/>
      <c r="F38" s="60"/>
      <c r="G38" s="60"/>
      <c r="H38" s="60"/>
      <c r="I38" s="60"/>
      <c r="J38" s="53"/>
      <c r="K38" s="53"/>
    </row>
    <row r="39" spans="1:13" ht="23.25">
      <c r="A39" s="204" t="s">
        <v>41</v>
      </c>
      <c r="B39" s="204"/>
    </row>
    <row r="43" spans="1:13" ht="23.25">
      <c r="A43" s="65" t="s">
        <v>40</v>
      </c>
      <c r="B43" s="66"/>
      <c r="C43" s="66"/>
      <c r="D43" s="66"/>
      <c r="E43" s="66"/>
      <c r="F43" s="66"/>
      <c r="G43" s="66"/>
      <c r="H43" s="66"/>
      <c r="I43" s="66"/>
      <c r="J43" s="67"/>
      <c r="K43" s="67"/>
      <c r="L43" s="67"/>
      <c r="M43" s="68"/>
    </row>
    <row r="44" spans="1:13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1:13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3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3">
      <c r="A47" s="68"/>
      <c r="B47" s="68" t="s">
        <v>29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3">
      <c r="A48" s="68"/>
      <c r="B48" s="190" t="s">
        <v>22</v>
      </c>
      <c r="C48" s="190"/>
      <c r="D48" s="190"/>
      <c r="E48" s="190"/>
      <c r="F48" s="190"/>
      <c r="G48" s="190"/>
      <c r="H48" s="190"/>
      <c r="I48" s="68"/>
      <c r="J48" s="68"/>
      <c r="K48" s="68"/>
      <c r="L48" s="68"/>
      <c r="M48" s="68"/>
    </row>
    <row r="49" spans="1:13" ht="15.75" thickBot="1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>
      <c r="A50" s="68"/>
      <c r="B50" s="176" t="s">
        <v>13</v>
      </c>
      <c r="C50" s="177"/>
      <c r="D50" s="177"/>
      <c r="E50" s="195">
        <v>15.2</v>
      </c>
      <c r="F50" s="68"/>
      <c r="G50" s="191" t="s">
        <v>23</v>
      </c>
      <c r="H50" s="191"/>
      <c r="I50" s="191"/>
      <c r="J50" s="68"/>
      <c r="K50" s="68"/>
      <c r="L50" s="68"/>
      <c r="M50" s="68"/>
    </row>
    <row r="51" spans="1:13" ht="15.75" thickBot="1">
      <c r="A51" s="68"/>
      <c r="B51" s="178"/>
      <c r="C51" s="179"/>
      <c r="D51" s="179"/>
      <c r="E51" s="196"/>
      <c r="F51" s="68"/>
      <c r="G51" s="161" t="s">
        <v>24</v>
      </c>
      <c r="H51" s="161"/>
      <c r="I51" s="161"/>
      <c r="J51" s="161"/>
      <c r="K51" s="68"/>
      <c r="L51" s="68"/>
      <c r="M51" s="68"/>
    </row>
    <row r="52" spans="1:13">
      <c r="A52" s="68"/>
      <c r="B52" s="182" t="s">
        <v>12</v>
      </c>
      <c r="C52" s="183"/>
      <c r="D52" s="184"/>
      <c r="E52" s="197">
        <v>300</v>
      </c>
      <c r="F52" s="68"/>
      <c r="G52" s="161"/>
      <c r="H52" s="161"/>
      <c r="I52" s="161"/>
      <c r="J52" s="161"/>
      <c r="K52" s="68"/>
      <c r="L52" s="68"/>
      <c r="M52" s="68"/>
    </row>
    <row r="53" spans="1:13" ht="15.75" thickBot="1">
      <c r="A53" s="68"/>
      <c r="B53" s="185"/>
      <c r="C53" s="186"/>
      <c r="D53" s="187"/>
      <c r="E53" s="198"/>
      <c r="F53" s="68"/>
      <c r="G53" s="161" t="s">
        <v>25</v>
      </c>
      <c r="H53" s="161"/>
      <c r="I53" s="161"/>
      <c r="J53" s="161"/>
      <c r="K53" s="68"/>
      <c r="L53" s="68"/>
      <c r="M53" s="68"/>
    </row>
    <row r="54" spans="1:13">
      <c r="A54" s="68"/>
      <c r="B54" s="68"/>
      <c r="C54" s="68"/>
      <c r="D54" s="68"/>
      <c r="E54" s="68"/>
      <c r="F54" s="68"/>
      <c r="G54" s="161"/>
      <c r="H54" s="161"/>
      <c r="I54" s="161"/>
      <c r="J54" s="161"/>
      <c r="K54" s="68"/>
      <c r="L54" s="68"/>
      <c r="M54" s="68"/>
    </row>
    <row r="55" spans="1:13">
      <c r="A55" s="68"/>
      <c r="B55" s="68"/>
      <c r="C55" s="70" t="s">
        <v>35</v>
      </c>
      <c r="D55" s="70" t="s">
        <v>36</v>
      </c>
      <c r="E55" s="70" t="s">
        <v>37</v>
      </c>
      <c r="F55" s="70"/>
      <c r="G55" s="161" t="s">
        <v>26</v>
      </c>
      <c r="H55" s="161"/>
      <c r="I55" s="161"/>
      <c r="J55" s="161"/>
      <c r="K55" s="68"/>
      <c r="L55" s="68"/>
      <c r="M55" s="68"/>
    </row>
    <row r="56" spans="1:13">
      <c r="A56" s="68"/>
      <c r="B56" s="68"/>
      <c r="C56" s="71">
        <f>B62/(C62*D62)</f>
        <v>409.98842592592592</v>
      </c>
      <c r="D56" s="71">
        <f>B63/(C63*D63)</f>
        <v>597.3485714285714</v>
      </c>
      <c r="E56" s="71">
        <f>B64/(C64*D64)</f>
        <v>680.63888888888903</v>
      </c>
      <c r="F56" s="71">
        <f>E68-C57</f>
        <v>0.55999999999999961</v>
      </c>
      <c r="G56" s="161"/>
      <c r="H56" s="161"/>
      <c r="I56" s="161"/>
      <c r="J56" s="161"/>
      <c r="K56" s="68"/>
      <c r="L56" s="68"/>
      <c r="M56" s="68"/>
    </row>
    <row r="57" spans="1:13">
      <c r="A57" s="68"/>
      <c r="B57" s="68"/>
      <c r="C57" s="70">
        <f>(C62*D62)/E67</f>
        <v>2.8800000000000003</v>
      </c>
      <c r="D57" s="71">
        <f>(C63*D63)/E67</f>
        <v>0.58333333333333337</v>
      </c>
      <c r="E57" s="70">
        <f>(C64*D64)/E67</f>
        <v>1.2</v>
      </c>
      <c r="F57" s="71">
        <f>E68-(C57+D57)</f>
        <v>-2.3333333333333872E-2</v>
      </c>
      <c r="G57" s="68"/>
      <c r="H57" s="68"/>
      <c r="I57" s="68"/>
      <c r="J57" s="68"/>
      <c r="K57" s="68"/>
      <c r="L57" s="68"/>
      <c r="M57" s="68"/>
    </row>
    <row r="58" spans="1:13">
      <c r="A58" s="68"/>
      <c r="B58" s="68" t="s">
        <v>28</v>
      </c>
      <c r="C58" s="71">
        <f>IF(F56&gt;0,F56,0)</f>
        <v>0.55999999999999961</v>
      </c>
      <c r="D58" s="71">
        <f>IF(F57&lt;0,0,F57)</f>
        <v>0</v>
      </c>
      <c r="E58" s="71">
        <f>C57+D57+E57</f>
        <v>4.663333333333334</v>
      </c>
      <c r="F58" s="70"/>
      <c r="G58" s="68"/>
      <c r="H58" s="68"/>
      <c r="I58" s="68"/>
      <c r="J58" s="68"/>
      <c r="K58" s="68"/>
      <c r="L58" s="68"/>
      <c r="M58" s="68"/>
    </row>
    <row r="59" spans="1:13">
      <c r="A59" s="68"/>
      <c r="B59" s="68" t="s">
        <v>15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</row>
    <row r="60" spans="1:13">
      <c r="A60" s="199" t="s">
        <v>39</v>
      </c>
      <c r="B60" s="200"/>
      <c r="C60" s="200"/>
      <c r="D60" s="201"/>
      <c r="E60" s="166" t="s">
        <v>31</v>
      </c>
      <c r="F60" s="167"/>
      <c r="G60" s="68"/>
      <c r="H60" s="68"/>
      <c r="I60" s="68"/>
      <c r="J60" s="68"/>
      <c r="K60" s="68"/>
      <c r="L60" s="68"/>
      <c r="M60" s="68"/>
    </row>
    <row r="61" spans="1:13" ht="60">
      <c r="A61" s="72" t="s">
        <v>38</v>
      </c>
      <c r="B61" s="73" t="s">
        <v>33</v>
      </c>
      <c r="C61" s="73" t="s">
        <v>34</v>
      </c>
      <c r="D61" s="73" t="s">
        <v>14</v>
      </c>
      <c r="E61" s="74" t="s">
        <v>10</v>
      </c>
      <c r="F61" s="74" t="s">
        <v>11</v>
      </c>
      <c r="G61" s="68"/>
      <c r="H61" s="162" t="s">
        <v>27</v>
      </c>
      <c r="I61" s="162"/>
      <c r="J61" s="162"/>
      <c r="K61" s="68"/>
      <c r="L61" s="68"/>
      <c r="M61" s="68"/>
    </row>
    <row r="62" spans="1:13">
      <c r="A62" s="75">
        <v>1</v>
      </c>
      <c r="B62" s="76">
        <v>3542.3</v>
      </c>
      <c r="C62" s="77">
        <v>19.2</v>
      </c>
      <c r="D62" s="78">
        <v>0.45</v>
      </c>
      <c r="E62" s="77">
        <v>3</v>
      </c>
      <c r="F62" s="77">
        <v>10.32</v>
      </c>
      <c r="G62" s="68"/>
      <c r="H62" s="162"/>
      <c r="I62" s="162"/>
      <c r="J62" s="162"/>
      <c r="K62" s="79"/>
      <c r="L62" s="68"/>
      <c r="M62" s="68"/>
    </row>
    <row r="63" spans="1:13">
      <c r="A63" s="75">
        <v>2</v>
      </c>
      <c r="B63" s="76">
        <v>1045.3599999999999</v>
      </c>
      <c r="C63" s="77">
        <v>3.5</v>
      </c>
      <c r="D63" s="78">
        <v>0.5</v>
      </c>
      <c r="E63" s="77"/>
      <c r="F63" s="77"/>
      <c r="G63" s="68"/>
      <c r="H63" s="162"/>
      <c r="I63" s="162"/>
      <c r="J63" s="162"/>
      <c r="K63" s="79"/>
      <c r="L63" s="68"/>
      <c r="M63" s="68"/>
    </row>
    <row r="64" spans="1:13">
      <c r="A64" s="80">
        <v>3</v>
      </c>
      <c r="B64" s="81">
        <v>2450.3000000000002</v>
      </c>
      <c r="C64" s="82">
        <v>6</v>
      </c>
      <c r="D64" s="83">
        <v>0.6</v>
      </c>
      <c r="E64" s="77"/>
      <c r="F64" s="77"/>
      <c r="G64" s="68"/>
      <c r="H64" s="84"/>
      <c r="I64" s="84"/>
      <c r="J64" s="84"/>
      <c r="K64" s="85"/>
      <c r="L64" s="68"/>
      <c r="M64" s="68"/>
    </row>
    <row r="65" spans="1:13">
      <c r="A65" s="86"/>
      <c r="B65" s="87"/>
      <c r="C65" s="88"/>
      <c r="D65" s="89"/>
      <c r="E65" s="77"/>
      <c r="F65" s="77"/>
      <c r="G65" s="68"/>
      <c r="H65" s="84"/>
      <c r="I65" s="84"/>
      <c r="J65" s="84"/>
      <c r="K65" s="85"/>
      <c r="L65" s="68"/>
      <c r="M65" s="68"/>
    </row>
    <row r="66" spans="1:13">
      <c r="A66" s="68"/>
      <c r="B66" s="90"/>
      <c r="C66" s="91"/>
      <c r="D66" s="92"/>
      <c r="E66" s="77"/>
      <c r="F66" s="77"/>
      <c r="G66" s="68"/>
      <c r="H66" s="68"/>
      <c r="I66" s="68"/>
      <c r="J66" s="68"/>
      <c r="K66" s="68"/>
      <c r="L66" s="68"/>
      <c r="M66" s="68"/>
    </row>
    <row r="67" spans="1:13">
      <c r="A67" s="68"/>
      <c r="B67" s="93"/>
      <c r="C67" s="94"/>
      <c r="D67" s="95"/>
      <c r="E67" s="49">
        <f>SUM(E62:E66)</f>
        <v>3</v>
      </c>
      <c r="F67" s="49">
        <f>SUM(F62:F66)</f>
        <v>10.32</v>
      </c>
      <c r="G67" s="68"/>
      <c r="H67" s="84"/>
      <c r="I67" s="84"/>
      <c r="J67" s="84"/>
      <c r="K67" s="85"/>
      <c r="L67" s="68"/>
      <c r="M67" s="68"/>
    </row>
    <row r="68" spans="1:13">
      <c r="A68" s="68"/>
      <c r="B68" s="96"/>
      <c r="C68" s="97"/>
      <c r="D68" s="98"/>
      <c r="E68" s="70">
        <f>F67/E67</f>
        <v>3.44</v>
      </c>
      <c r="F68" s="98"/>
      <c r="G68" s="68"/>
      <c r="H68" s="84"/>
      <c r="I68" s="84"/>
      <c r="J68" s="84"/>
      <c r="K68" s="85"/>
      <c r="L68" s="68"/>
      <c r="M68" s="68"/>
    </row>
    <row r="69" spans="1:13" ht="30.75" customHeight="1">
      <c r="A69" s="171" t="s">
        <v>32</v>
      </c>
      <c r="B69" s="171"/>
      <c r="C69" s="171"/>
      <c r="D69" s="171"/>
      <c r="E69" s="171"/>
      <c r="F69" s="171"/>
      <c r="G69" s="171"/>
      <c r="H69" s="171"/>
      <c r="I69" s="171"/>
      <c r="J69" s="68"/>
      <c r="K69" s="68"/>
      <c r="L69" s="68"/>
      <c r="M69" s="68"/>
    </row>
    <row r="70" spans="1:13" ht="79.5">
      <c r="A70" s="99" t="s">
        <v>1</v>
      </c>
      <c r="B70" s="99" t="s">
        <v>2</v>
      </c>
      <c r="C70" s="99" t="s">
        <v>3</v>
      </c>
      <c r="D70" s="172" t="s">
        <v>4</v>
      </c>
      <c r="E70" s="172"/>
      <c r="F70" s="173" t="s">
        <v>5</v>
      </c>
      <c r="G70" s="173"/>
      <c r="H70" s="100" t="s">
        <v>6</v>
      </c>
      <c r="I70" s="100" t="s">
        <v>7</v>
      </c>
      <c r="J70" s="68"/>
      <c r="K70" s="68"/>
      <c r="L70" s="68"/>
      <c r="M70" s="68"/>
    </row>
    <row r="71" spans="1:13">
      <c r="A71" s="101"/>
      <c r="B71" s="101">
        <v>1</v>
      </c>
      <c r="C71" s="101">
        <v>2</v>
      </c>
      <c r="D71" s="174">
        <v>3</v>
      </c>
      <c r="E71" s="174"/>
      <c r="F71" s="175">
        <v>4</v>
      </c>
      <c r="G71" s="175"/>
      <c r="H71" s="102">
        <v>5</v>
      </c>
      <c r="I71" s="102">
        <v>6</v>
      </c>
      <c r="J71" s="68"/>
      <c r="K71" s="68"/>
      <c r="L71" s="68"/>
      <c r="M71" s="68"/>
    </row>
    <row r="72" spans="1:13" ht="48.75">
      <c r="A72" s="103">
        <v>1</v>
      </c>
      <c r="B72" s="104" t="s">
        <v>8</v>
      </c>
      <c r="C72" s="105">
        <f>IF(C57&gt;E68,E68,C57)</f>
        <v>2.8800000000000003</v>
      </c>
      <c r="D72" s="168" t="s">
        <v>9</v>
      </c>
      <c r="E72" s="168"/>
      <c r="F72" s="169">
        <f>E67</f>
        <v>3</v>
      </c>
      <c r="G72" s="170"/>
      <c r="H72" s="105">
        <f>IF(C56&gt;E52,E52,C56)</f>
        <v>300</v>
      </c>
      <c r="I72" s="106">
        <f>C72*F72*H72</f>
        <v>2592</v>
      </c>
      <c r="J72" s="68"/>
      <c r="K72" s="68"/>
      <c r="L72" s="68"/>
      <c r="M72" s="68"/>
    </row>
    <row r="73" spans="1:13" ht="48.75">
      <c r="A73" s="103">
        <v>2</v>
      </c>
      <c r="B73" s="104" t="s">
        <v>8</v>
      </c>
      <c r="C73" s="105">
        <f>IF(D57&lt;C58,D57,C58)</f>
        <v>0.55999999999999961</v>
      </c>
      <c r="D73" s="202" t="s">
        <v>9</v>
      </c>
      <c r="E73" s="203"/>
      <c r="F73" s="169">
        <f>E67</f>
        <v>3</v>
      </c>
      <c r="G73" s="170"/>
      <c r="H73" s="105">
        <f>IF(D56&lt;E52,D56,E52)</f>
        <v>300</v>
      </c>
      <c r="I73" s="106">
        <f>C73*F73*H73</f>
        <v>503.99999999999966</v>
      </c>
      <c r="J73" s="68"/>
      <c r="K73" s="68"/>
      <c r="L73" s="68"/>
      <c r="M73" s="68"/>
    </row>
    <row r="74" spans="1:13" ht="48.75">
      <c r="A74" s="103">
        <v>3</v>
      </c>
      <c r="B74" s="104" t="s">
        <v>8</v>
      </c>
      <c r="C74" s="105">
        <f>IF(E57&gt;D58,D58,E57)</f>
        <v>0</v>
      </c>
      <c r="D74" s="202" t="s">
        <v>9</v>
      </c>
      <c r="E74" s="203"/>
      <c r="F74" s="169">
        <f>E67</f>
        <v>3</v>
      </c>
      <c r="G74" s="170"/>
      <c r="H74" s="105">
        <f>IF(E56&gt;E52,E52,E56)</f>
        <v>300</v>
      </c>
      <c r="I74" s="106">
        <f>C74*F74*H74</f>
        <v>0</v>
      </c>
      <c r="J74" s="68"/>
      <c r="K74" s="68"/>
      <c r="L74" s="68"/>
      <c r="M74" s="68"/>
    </row>
    <row r="75" spans="1:13" ht="15.75">
      <c r="A75" s="53"/>
      <c r="B75" s="60"/>
      <c r="C75" s="60"/>
      <c r="D75" s="60"/>
      <c r="E75" s="60"/>
      <c r="F75" s="60"/>
      <c r="G75" s="60"/>
      <c r="H75" s="60"/>
      <c r="I75" s="60"/>
      <c r="J75" s="53"/>
      <c r="K75" s="53"/>
    </row>
  </sheetData>
  <sheetProtection password="8198" sheet="1" objects="1" scenarios="1"/>
  <protectedRanges>
    <protectedRange sqref="I32:I34 I72:I74" name="Rozstęp5"/>
  </protectedRanges>
  <mergeCells count="47">
    <mergeCell ref="D74:E74"/>
    <mergeCell ref="F74:G74"/>
    <mergeCell ref="A39:B39"/>
    <mergeCell ref="D71:E71"/>
    <mergeCell ref="F71:G71"/>
    <mergeCell ref="D72:E72"/>
    <mergeCell ref="F72:G72"/>
    <mergeCell ref="D73:E73"/>
    <mergeCell ref="F73:G73"/>
    <mergeCell ref="G55:J56"/>
    <mergeCell ref="A60:D60"/>
    <mergeCell ref="E60:F60"/>
    <mergeCell ref="H61:J63"/>
    <mergeCell ref="A69:I69"/>
    <mergeCell ref="D70:E70"/>
    <mergeCell ref="F70:G70"/>
    <mergeCell ref="B48:H48"/>
    <mergeCell ref="B50:D51"/>
    <mergeCell ref="E50:E51"/>
    <mergeCell ref="G50:I50"/>
    <mergeCell ref="G51:J52"/>
    <mergeCell ref="B52:D53"/>
    <mergeCell ref="E52:E53"/>
    <mergeCell ref="G53:J54"/>
    <mergeCell ref="F34:G34"/>
    <mergeCell ref="D34:E34"/>
    <mergeCell ref="F33:G33"/>
    <mergeCell ref="D33:E33"/>
    <mergeCell ref="D31:E31"/>
    <mergeCell ref="F31:G31"/>
    <mergeCell ref="D32:E32"/>
    <mergeCell ref="F32:G32"/>
    <mergeCell ref="G15:J16"/>
    <mergeCell ref="E20:F20"/>
    <mergeCell ref="H21:J23"/>
    <mergeCell ref="A29:I29"/>
    <mergeCell ref="D30:E30"/>
    <mergeCell ref="F30:G30"/>
    <mergeCell ref="A20:D20"/>
    <mergeCell ref="B8:H8"/>
    <mergeCell ref="B10:D11"/>
    <mergeCell ref="E10:E11"/>
    <mergeCell ref="G10:I10"/>
    <mergeCell ref="G11:J12"/>
    <mergeCell ref="B12:D13"/>
    <mergeCell ref="E12:E13"/>
    <mergeCell ref="G13:J14"/>
  </mergeCells>
  <pageMargins left="0.7" right="0.7" top="0.75" bottom="0.75" header="0.3" footer="0.3"/>
  <ignoredErrors>
    <ignoredError sqref="E27:F27 C56:F58 E68 E67:F67" unlockedFormula="1"/>
    <ignoredError sqref="C16:F18 E28" evalError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L135"/>
  <sheetViews>
    <sheetView workbookViewId="0">
      <selection activeCell="B56" sqref="B56:F57"/>
    </sheetView>
  </sheetViews>
  <sheetFormatPr defaultRowHeight="15"/>
  <cols>
    <col min="1" max="1" width="9.140625" customWidth="1"/>
    <col min="2" max="2" width="15.28515625" customWidth="1"/>
    <col min="3" max="4" width="14.28515625" customWidth="1"/>
    <col min="5" max="5" width="16.42578125" customWidth="1"/>
    <col min="6" max="6" width="18.7109375" customWidth="1"/>
    <col min="7" max="7" width="9.85546875" customWidth="1"/>
    <col min="8" max="8" width="13.85546875" customWidth="1"/>
    <col min="9" max="9" width="15" customWidth="1"/>
    <col min="10" max="10" width="11" customWidth="1"/>
    <col min="11" max="11" width="9.28515625" customWidth="1"/>
    <col min="12" max="12" width="9.140625" customWidth="1"/>
  </cols>
  <sheetData>
    <row r="1" spans="1:12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23.25">
      <c r="A3" s="226" t="s">
        <v>42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5.75">
      <c r="A8" s="68"/>
      <c r="B8" s="110" t="s">
        <v>29</v>
      </c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5.75">
      <c r="A9" s="68"/>
      <c r="B9" s="214" t="s">
        <v>72</v>
      </c>
      <c r="C9" s="214"/>
      <c r="D9" s="214"/>
      <c r="E9" s="214"/>
      <c r="F9" s="214"/>
      <c r="G9" s="214"/>
      <c r="H9" s="214"/>
      <c r="I9" s="68"/>
      <c r="J9" s="68"/>
      <c r="K9" s="68"/>
      <c r="L9" s="68"/>
    </row>
    <row r="10" spans="1:12" ht="15.75" thickBot="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ht="15.75">
      <c r="A11" s="68"/>
      <c r="B11" s="215" t="s">
        <v>43</v>
      </c>
      <c r="C11" s="216"/>
      <c r="D11" s="216"/>
      <c r="E11" s="180"/>
      <c r="F11" s="68"/>
      <c r="G11" s="219" t="s">
        <v>23</v>
      </c>
      <c r="H11" s="219"/>
      <c r="I11" s="219"/>
      <c r="J11" s="68"/>
      <c r="K11" s="68"/>
      <c r="L11" s="68"/>
    </row>
    <row r="12" spans="1:12" ht="15.75" thickBot="1">
      <c r="A12" s="68"/>
      <c r="B12" s="217"/>
      <c r="C12" s="218"/>
      <c r="D12" s="218"/>
      <c r="E12" s="181"/>
      <c r="F12" s="68"/>
      <c r="G12" s="161" t="s">
        <v>24</v>
      </c>
      <c r="H12" s="161"/>
      <c r="I12" s="161"/>
      <c r="J12" s="161"/>
      <c r="K12" s="68"/>
      <c r="L12" s="68"/>
    </row>
    <row r="13" spans="1:12">
      <c r="A13" s="68"/>
      <c r="B13" s="220" t="s">
        <v>12</v>
      </c>
      <c r="C13" s="221"/>
      <c r="D13" s="222"/>
      <c r="E13" s="188"/>
      <c r="F13" s="68"/>
      <c r="G13" s="161"/>
      <c r="H13" s="161"/>
      <c r="I13" s="161"/>
      <c r="J13" s="161"/>
      <c r="K13" s="68"/>
      <c r="L13" s="68"/>
    </row>
    <row r="14" spans="1:12" ht="15.75" thickBot="1">
      <c r="A14" s="68"/>
      <c r="B14" s="223"/>
      <c r="C14" s="224"/>
      <c r="D14" s="225"/>
      <c r="E14" s="189"/>
      <c r="F14" s="68"/>
      <c r="G14" s="161" t="s">
        <v>25</v>
      </c>
      <c r="H14" s="161"/>
      <c r="I14" s="161"/>
      <c r="J14" s="161"/>
      <c r="K14" s="68"/>
      <c r="L14" s="68"/>
    </row>
    <row r="15" spans="1:12">
      <c r="A15" s="68"/>
      <c r="B15" s="68"/>
      <c r="C15" s="68"/>
      <c r="D15" s="68"/>
      <c r="E15" s="68"/>
      <c r="F15" s="68"/>
      <c r="G15" s="161"/>
      <c r="H15" s="161"/>
      <c r="I15" s="161"/>
      <c r="J15" s="161"/>
      <c r="K15" s="68"/>
      <c r="L15" s="68"/>
    </row>
    <row r="16" spans="1:12">
      <c r="A16" s="68"/>
      <c r="B16" s="68"/>
      <c r="C16" s="68"/>
      <c r="D16" s="68"/>
      <c r="E16" s="68"/>
      <c r="F16" s="68"/>
      <c r="G16" s="161" t="s">
        <v>26</v>
      </c>
      <c r="H16" s="161"/>
      <c r="I16" s="161"/>
      <c r="J16" s="161"/>
      <c r="K16" s="68"/>
      <c r="L16" s="68"/>
    </row>
    <row r="17" spans="1:12">
      <c r="A17" s="68"/>
      <c r="B17" s="68"/>
      <c r="C17" s="68"/>
      <c r="D17" s="68"/>
      <c r="E17" s="68"/>
      <c r="F17" s="68"/>
      <c r="G17" s="161"/>
      <c r="H17" s="161"/>
      <c r="I17" s="161"/>
      <c r="J17" s="161"/>
      <c r="K17" s="68"/>
      <c r="L17" s="68"/>
    </row>
    <row r="18" spans="1:1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pans="1:12" ht="15.75">
      <c r="A19" s="68"/>
      <c r="B19" s="110" t="s">
        <v>45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5.75">
      <c r="A20" s="68"/>
      <c r="B20" s="110" t="s">
        <v>15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</row>
    <row r="21" spans="1:12" s="46" customFormat="1" ht="15.75">
      <c r="A21" s="68"/>
      <c r="B21" s="110" t="s">
        <v>46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</row>
    <row r="22" spans="1:12">
      <c r="A22" s="68"/>
      <c r="B22" s="163" t="s">
        <v>30</v>
      </c>
      <c r="C22" s="164"/>
      <c r="D22" s="165"/>
      <c r="E22" s="166" t="s">
        <v>31</v>
      </c>
      <c r="F22" s="167"/>
      <c r="G22" s="68"/>
      <c r="H22" s="68"/>
      <c r="I22" s="68"/>
      <c r="J22" s="68"/>
      <c r="K22" s="68"/>
      <c r="L22" s="68"/>
    </row>
    <row r="23" spans="1:12" ht="69.75" customHeight="1">
      <c r="A23" s="68"/>
      <c r="B23" s="108" t="s">
        <v>33</v>
      </c>
      <c r="C23" s="108" t="s">
        <v>34</v>
      </c>
      <c r="D23" s="108" t="s">
        <v>14</v>
      </c>
      <c r="E23" s="74" t="s">
        <v>10</v>
      </c>
      <c r="F23" s="74" t="s">
        <v>11</v>
      </c>
      <c r="G23" s="68"/>
      <c r="H23" s="162" t="s">
        <v>27</v>
      </c>
      <c r="I23" s="162"/>
      <c r="J23" s="162"/>
      <c r="K23" s="68"/>
      <c r="L23" s="68"/>
    </row>
    <row r="24" spans="1:12">
      <c r="A24" s="68"/>
      <c r="B24" s="54"/>
      <c r="C24" s="55"/>
      <c r="D24" s="56"/>
      <c r="E24" s="55"/>
      <c r="F24" s="55"/>
      <c r="G24" s="68"/>
      <c r="H24" s="162"/>
      <c r="I24" s="162"/>
      <c r="J24" s="162"/>
      <c r="K24" s="68"/>
      <c r="L24" s="68"/>
    </row>
    <row r="25" spans="1:12">
      <c r="A25" s="68"/>
      <c r="B25" s="54"/>
      <c r="C25" s="55"/>
      <c r="D25" s="56"/>
      <c r="E25" s="55"/>
      <c r="F25" s="55"/>
      <c r="G25" s="68"/>
      <c r="H25" s="162"/>
      <c r="I25" s="162"/>
      <c r="J25" s="162"/>
      <c r="K25" s="68"/>
      <c r="L25" s="68"/>
    </row>
    <row r="26" spans="1:12">
      <c r="A26" s="68"/>
      <c r="B26" s="50">
        <f>SUM(B24:B25)</f>
        <v>0</v>
      </c>
      <c r="C26" s="51">
        <f>SUM(C24:C25)</f>
        <v>0</v>
      </c>
      <c r="D26" s="52" t="e">
        <f>AVERAGE(D24:D25)</f>
        <v>#DIV/0!</v>
      </c>
      <c r="E26" s="49">
        <f>SUM(E24:E25)</f>
        <v>0</v>
      </c>
      <c r="F26" s="49">
        <f>SUM(F24:F25)</f>
        <v>0</v>
      </c>
      <c r="G26" s="68"/>
      <c r="H26" s="84"/>
      <c r="I26" s="84"/>
      <c r="J26" s="84"/>
      <c r="K26" s="68"/>
      <c r="L26" s="68"/>
    </row>
    <row r="27" spans="1:12">
      <c r="A27" s="68"/>
      <c r="B27" s="109" t="e">
        <f>B26/(C26*D26)</f>
        <v>#DIV/0!</v>
      </c>
      <c r="C27" s="71" t="e">
        <f>(C26*D26)/E26</f>
        <v>#DIV/0!</v>
      </c>
      <c r="D27" s="70"/>
      <c r="E27" s="70" t="e">
        <f>F26/E26</f>
        <v>#DIV/0!</v>
      </c>
      <c r="F27" s="98"/>
      <c r="G27" s="68"/>
      <c r="H27" s="84"/>
      <c r="I27" s="84"/>
      <c r="J27" s="84"/>
      <c r="K27" s="68"/>
      <c r="L27" s="68"/>
    </row>
    <row r="28" spans="1:12" s="46" customFormat="1">
      <c r="A28" s="68"/>
      <c r="B28" s="109"/>
      <c r="C28" s="71"/>
      <c r="D28" s="70"/>
      <c r="E28" s="70"/>
      <c r="F28" s="98"/>
      <c r="G28" s="68"/>
      <c r="H28" s="84"/>
      <c r="I28" s="84"/>
      <c r="J28" s="84"/>
      <c r="K28" s="68"/>
      <c r="L28" s="68"/>
    </row>
    <row r="29" spans="1:12" s="46" customFormat="1" ht="15.75">
      <c r="A29" s="68"/>
      <c r="B29" s="110" t="s">
        <v>47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 s="46" customFormat="1">
      <c r="A30" s="68"/>
      <c r="B30" s="163" t="s">
        <v>30</v>
      </c>
      <c r="C30" s="164"/>
      <c r="D30" s="165"/>
      <c r="E30" s="166" t="s">
        <v>31</v>
      </c>
      <c r="F30" s="167"/>
      <c r="G30" s="68"/>
      <c r="H30" s="68"/>
      <c r="I30" s="68"/>
      <c r="J30" s="68"/>
      <c r="K30" s="68"/>
      <c r="L30" s="68"/>
    </row>
    <row r="31" spans="1:12" s="46" customFormat="1" ht="69" customHeight="1">
      <c r="A31" s="68"/>
      <c r="B31" s="108" t="s">
        <v>33</v>
      </c>
      <c r="C31" s="108" t="s">
        <v>34</v>
      </c>
      <c r="D31" s="108" t="s">
        <v>14</v>
      </c>
      <c r="E31" s="74" t="s">
        <v>10</v>
      </c>
      <c r="F31" s="74" t="s">
        <v>11</v>
      </c>
      <c r="G31" s="68"/>
      <c r="H31" s="68"/>
      <c r="I31" s="68"/>
      <c r="J31" s="68"/>
      <c r="K31" s="68"/>
      <c r="L31" s="68"/>
    </row>
    <row r="32" spans="1:12" s="46" customFormat="1">
      <c r="A32" s="68"/>
      <c r="B32" s="54"/>
      <c r="C32" s="55"/>
      <c r="D32" s="56"/>
      <c r="E32" s="55"/>
      <c r="F32" s="55"/>
      <c r="G32" s="68"/>
      <c r="H32" s="68"/>
      <c r="I32" s="68"/>
      <c r="J32" s="68"/>
      <c r="K32" s="68"/>
      <c r="L32" s="68"/>
    </row>
    <row r="33" spans="1:12" s="46" customFormat="1">
      <c r="A33" s="68"/>
      <c r="B33" s="54"/>
      <c r="C33" s="55"/>
      <c r="D33" s="56"/>
      <c r="E33" s="55"/>
      <c r="F33" s="55"/>
      <c r="G33" s="68"/>
      <c r="H33" s="68"/>
      <c r="I33" s="68"/>
      <c r="J33" s="68"/>
      <c r="K33" s="68"/>
      <c r="L33" s="68"/>
    </row>
    <row r="34" spans="1:12" s="46" customFormat="1">
      <c r="A34" s="68"/>
      <c r="B34" s="50">
        <f>SUM(B32:B33)</f>
        <v>0</v>
      </c>
      <c r="C34" s="51">
        <f>SUM(C32:C33)</f>
        <v>0</v>
      </c>
      <c r="D34" s="52" t="e">
        <f>AVERAGE(D32:D33)</f>
        <v>#DIV/0!</v>
      </c>
      <c r="E34" s="49">
        <f>SUM(E32:E33)</f>
        <v>0</v>
      </c>
      <c r="F34" s="49">
        <f>SUM(F32:F33)</f>
        <v>0</v>
      </c>
      <c r="G34" s="68"/>
      <c r="H34" s="68"/>
      <c r="I34" s="68"/>
      <c r="J34" s="68"/>
      <c r="K34" s="68"/>
      <c r="L34" s="68"/>
    </row>
    <row r="35" spans="1:12" s="46" customFormat="1">
      <c r="A35" s="68"/>
      <c r="B35" s="70" t="e">
        <f>B34/(C34*D34)</f>
        <v>#DIV/0!</v>
      </c>
      <c r="C35" s="70" t="e">
        <f>(C34*D34)/E34</f>
        <v>#DIV/0!</v>
      </c>
      <c r="D35" s="70"/>
      <c r="E35" s="70" t="e">
        <f>F34/E34</f>
        <v>#DIV/0!</v>
      </c>
      <c r="F35" s="68"/>
      <c r="G35" s="68"/>
      <c r="H35" s="68"/>
      <c r="I35" s="68"/>
      <c r="J35" s="68"/>
      <c r="K35" s="68"/>
      <c r="L35" s="68"/>
    </row>
    <row r="36" spans="1:12" s="46" customForma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1:12" s="46" customFormat="1" ht="15.75">
      <c r="A37" s="68"/>
      <c r="B37" s="110" t="s">
        <v>48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1:12" s="46" customFormat="1">
      <c r="A38" s="68"/>
      <c r="B38" s="163" t="s">
        <v>30</v>
      </c>
      <c r="C38" s="164"/>
      <c r="D38" s="165"/>
      <c r="E38" s="166" t="s">
        <v>31</v>
      </c>
      <c r="F38" s="167"/>
      <c r="G38" s="68"/>
      <c r="H38" s="68"/>
      <c r="I38" s="68"/>
      <c r="J38" s="68"/>
      <c r="K38" s="68"/>
      <c r="L38" s="68"/>
    </row>
    <row r="39" spans="1:12" s="46" customFormat="1" ht="69" customHeight="1">
      <c r="A39" s="68"/>
      <c r="B39" s="108" t="s">
        <v>33</v>
      </c>
      <c r="C39" s="108" t="s">
        <v>34</v>
      </c>
      <c r="D39" s="108" t="s">
        <v>14</v>
      </c>
      <c r="E39" s="74" t="s">
        <v>10</v>
      </c>
      <c r="F39" s="74" t="s">
        <v>11</v>
      </c>
      <c r="G39" s="68"/>
      <c r="H39" s="68"/>
      <c r="I39" s="68"/>
      <c r="J39" s="68"/>
      <c r="K39" s="68"/>
      <c r="L39" s="68"/>
    </row>
    <row r="40" spans="1:12" s="46" customFormat="1">
      <c r="A40" s="68"/>
      <c r="B40" s="54"/>
      <c r="C40" s="55"/>
      <c r="D40" s="56"/>
      <c r="E40" s="55"/>
      <c r="F40" s="55"/>
      <c r="G40" s="68"/>
      <c r="H40" s="68"/>
      <c r="I40" s="68"/>
      <c r="J40" s="68"/>
      <c r="K40" s="68"/>
      <c r="L40" s="68"/>
    </row>
    <row r="41" spans="1:12" s="46" customFormat="1">
      <c r="A41" s="68"/>
      <c r="B41" s="54"/>
      <c r="C41" s="55"/>
      <c r="D41" s="56"/>
      <c r="E41" s="55"/>
      <c r="F41" s="55"/>
      <c r="G41" s="68"/>
      <c r="H41" s="68"/>
      <c r="I41" s="68"/>
      <c r="J41" s="68"/>
      <c r="K41" s="68"/>
      <c r="L41" s="68"/>
    </row>
    <row r="42" spans="1:12" s="46" customFormat="1">
      <c r="A42" s="68"/>
      <c r="B42" s="50">
        <f>SUM(B40:B41)</f>
        <v>0</v>
      </c>
      <c r="C42" s="51">
        <f>SUM(C40:C41)</f>
        <v>0</v>
      </c>
      <c r="D42" s="52" t="e">
        <f>AVERAGE(D40:D41)</f>
        <v>#DIV/0!</v>
      </c>
      <c r="E42" s="49">
        <f>SUM(E40:E41)</f>
        <v>0</v>
      </c>
      <c r="F42" s="49">
        <f>SUM(F40:F41)</f>
        <v>0</v>
      </c>
      <c r="G42" s="68"/>
      <c r="H42" s="68"/>
      <c r="I42" s="68"/>
      <c r="J42" s="68"/>
      <c r="K42" s="68"/>
      <c r="L42" s="68"/>
    </row>
    <row r="43" spans="1:12" s="46" customFormat="1">
      <c r="A43" s="68"/>
      <c r="B43" s="70" t="e">
        <f>B42/(C42*D42)</f>
        <v>#DIV/0!</v>
      </c>
      <c r="C43" s="70" t="e">
        <f>(C42*D42)/E42</f>
        <v>#DIV/0!</v>
      </c>
      <c r="D43" s="70"/>
      <c r="E43" s="70" t="e">
        <f>F42/E42</f>
        <v>#DIV/0!</v>
      </c>
      <c r="F43" s="68"/>
      <c r="G43" s="68"/>
      <c r="H43" s="68"/>
      <c r="I43" s="68"/>
      <c r="J43" s="68"/>
      <c r="K43" s="68"/>
      <c r="L43" s="68"/>
    </row>
    <row r="44" spans="1:12" s="46" customFormat="1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</row>
    <row r="45" spans="1:12" s="46" customFormat="1" ht="15.75">
      <c r="A45" s="68"/>
      <c r="B45" s="110" t="s">
        <v>49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</row>
    <row r="46" spans="1:12" s="46" customFormat="1">
      <c r="A46" s="68"/>
      <c r="B46" s="163" t="s">
        <v>30</v>
      </c>
      <c r="C46" s="164"/>
      <c r="D46" s="165"/>
      <c r="E46" s="166" t="s">
        <v>31</v>
      </c>
      <c r="F46" s="167"/>
      <c r="G46" s="68"/>
      <c r="H46" s="68"/>
      <c r="I46" s="68"/>
      <c r="J46" s="68"/>
      <c r="K46" s="68"/>
      <c r="L46" s="68"/>
    </row>
    <row r="47" spans="1:12" s="46" customFormat="1" ht="69" customHeight="1">
      <c r="A47" s="68"/>
      <c r="B47" s="108" t="s">
        <v>33</v>
      </c>
      <c r="C47" s="108" t="s">
        <v>34</v>
      </c>
      <c r="D47" s="108" t="s">
        <v>14</v>
      </c>
      <c r="E47" s="74" t="s">
        <v>10</v>
      </c>
      <c r="F47" s="74" t="s">
        <v>11</v>
      </c>
      <c r="G47" s="68"/>
      <c r="H47" s="68"/>
      <c r="I47" s="68"/>
      <c r="J47" s="68"/>
      <c r="K47" s="68"/>
      <c r="L47" s="68"/>
    </row>
    <row r="48" spans="1:12" s="46" customFormat="1">
      <c r="A48" s="68"/>
      <c r="B48" s="54"/>
      <c r="C48" s="55"/>
      <c r="D48" s="56"/>
      <c r="E48" s="55"/>
      <c r="F48" s="55"/>
      <c r="G48" s="68"/>
      <c r="H48" s="68"/>
      <c r="I48" s="68"/>
      <c r="J48" s="68"/>
      <c r="K48" s="68"/>
      <c r="L48" s="68"/>
    </row>
    <row r="49" spans="1:12" s="46" customFormat="1">
      <c r="A49" s="68"/>
      <c r="B49" s="54"/>
      <c r="C49" s="55"/>
      <c r="D49" s="56"/>
      <c r="E49" s="55"/>
      <c r="F49" s="55"/>
      <c r="G49" s="68"/>
      <c r="H49" s="68"/>
      <c r="I49" s="68"/>
      <c r="J49" s="68"/>
      <c r="K49" s="68"/>
      <c r="L49" s="68"/>
    </row>
    <row r="50" spans="1:12" s="46" customFormat="1">
      <c r="A50" s="68"/>
      <c r="B50" s="50">
        <f>SUM(B48:B49)</f>
        <v>0</v>
      </c>
      <c r="C50" s="51">
        <f>SUM(C48:C49)</f>
        <v>0</v>
      </c>
      <c r="D50" s="52" t="e">
        <f>AVERAGE(D48:D49)</f>
        <v>#DIV/0!</v>
      </c>
      <c r="E50" s="49">
        <f>SUM(E48:E49)</f>
        <v>0</v>
      </c>
      <c r="F50" s="49">
        <f>SUM(F48:F49)</f>
        <v>0</v>
      </c>
      <c r="G50" s="68"/>
      <c r="H50" s="68"/>
      <c r="I50" s="68"/>
      <c r="J50" s="68"/>
      <c r="K50" s="68"/>
      <c r="L50" s="68"/>
    </row>
    <row r="51" spans="1:12" s="46" customFormat="1">
      <c r="A51" s="68"/>
      <c r="B51" s="70" t="e">
        <f>B50/(C50*D50)</f>
        <v>#DIV/0!</v>
      </c>
      <c r="C51" s="70" t="e">
        <f>(C50*D50)/E50</f>
        <v>#DIV/0!</v>
      </c>
      <c r="D51" s="70"/>
      <c r="E51" s="70" t="e">
        <f>F50/E50</f>
        <v>#DIV/0!</v>
      </c>
      <c r="F51" s="70"/>
      <c r="G51" s="68"/>
      <c r="H51" s="68"/>
      <c r="I51" s="68"/>
      <c r="J51" s="68"/>
      <c r="K51" s="68"/>
      <c r="L51" s="68"/>
    </row>
    <row r="52" spans="1:12" s="46" customForma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</row>
    <row r="53" spans="1:12" s="46" customFormat="1" ht="15.75">
      <c r="A53" s="68"/>
      <c r="B53" s="110" t="s">
        <v>50</v>
      </c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s="46" customFormat="1">
      <c r="A54" s="68"/>
      <c r="B54" s="163" t="s">
        <v>30</v>
      </c>
      <c r="C54" s="164"/>
      <c r="D54" s="165"/>
      <c r="E54" s="166" t="s">
        <v>31</v>
      </c>
      <c r="F54" s="167"/>
      <c r="G54" s="68"/>
      <c r="H54" s="68"/>
      <c r="I54" s="68"/>
      <c r="J54" s="68"/>
      <c r="K54" s="68"/>
      <c r="L54" s="68"/>
    </row>
    <row r="55" spans="1:12" s="46" customFormat="1" ht="69" customHeight="1">
      <c r="A55" s="68"/>
      <c r="B55" s="108" t="s">
        <v>33</v>
      </c>
      <c r="C55" s="108" t="s">
        <v>34</v>
      </c>
      <c r="D55" s="108" t="s">
        <v>14</v>
      </c>
      <c r="E55" s="74" t="s">
        <v>10</v>
      </c>
      <c r="F55" s="74" t="s">
        <v>11</v>
      </c>
      <c r="G55" s="68"/>
      <c r="H55" s="68"/>
      <c r="I55" s="68"/>
      <c r="J55" s="68"/>
      <c r="K55" s="68"/>
      <c r="L55" s="68"/>
    </row>
    <row r="56" spans="1:12" s="46" customFormat="1">
      <c r="A56" s="68"/>
      <c r="B56" s="54"/>
      <c r="C56" s="55"/>
      <c r="D56" s="56"/>
      <c r="E56" s="55"/>
      <c r="F56" s="55"/>
      <c r="G56" s="68"/>
      <c r="H56" s="68"/>
      <c r="I56" s="68"/>
      <c r="J56" s="68"/>
      <c r="K56" s="68"/>
      <c r="L56" s="68"/>
    </row>
    <row r="57" spans="1:12" s="46" customFormat="1">
      <c r="A57" s="68"/>
      <c r="B57" s="54"/>
      <c r="C57" s="55"/>
      <c r="D57" s="56"/>
      <c r="E57" s="55"/>
      <c r="F57" s="55"/>
      <c r="G57" s="68"/>
      <c r="H57" s="143"/>
      <c r="I57" s="68"/>
      <c r="J57" s="68"/>
      <c r="K57" s="68"/>
      <c r="L57" s="68"/>
    </row>
    <row r="58" spans="1:12" s="46" customFormat="1">
      <c r="A58" s="68"/>
      <c r="B58" s="50">
        <f>SUM(B56:B57)</f>
        <v>0</v>
      </c>
      <c r="C58" s="51">
        <f>SUM(C56:C57)</f>
        <v>0</v>
      </c>
      <c r="D58" s="52" t="e">
        <f>AVERAGE(D56:D57)</f>
        <v>#DIV/0!</v>
      </c>
      <c r="E58" s="49">
        <f>SUM(E56:E57)</f>
        <v>0</v>
      </c>
      <c r="F58" s="49">
        <f>SUM(F56:F57)</f>
        <v>0</v>
      </c>
      <c r="G58" s="68"/>
      <c r="H58" s="143"/>
      <c r="I58" s="68"/>
      <c r="J58" s="68"/>
      <c r="K58" s="68"/>
      <c r="L58" s="68"/>
    </row>
    <row r="59" spans="1:12" s="46" customFormat="1">
      <c r="A59" s="68"/>
      <c r="B59" s="70" t="e">
        <f>B58/(C58*D58)</f>
        <v>#DIV/0!</v>
      </c>
      <c r="C59" s="70" t="e">
        <f>(C58*D58)/E58</f>
        <v>#DIV/0!</v>
      </c>
      <c r="D59" s="70"/>
      <c r="E59" s="70" t="e">
        <f>F58/E58</f>
        <v>#DIV/0!</v>
      </c>
      <c r="F59" s="70"/>
      <c r="G59" s="68"/>
      <c r="H59" s="68"/>
      <c r="I59" s="68"/>
      <c r="J59" s="68"/>
      <c r="K59" s="68"/>
      <c r="L59" s="68"/>
    </row>
    <row r="60" spans="1:12" s="46" customFormat="1" ht="33" customHeight="1">
      <c r="A60" s="205" t="s">
        <v>44</v>
      </c>
      <c r="B60" s="205"/>
      <c r="C60" s="205"/>
      <c r="D60" s="205"/>
      <c r="E60" s="205"/>
      <c r="F60" s="205"/>
      <c r="G60" s="205"/>
      <c r="H60" s="205"/>
      <c r="I60" s="205"/>
      <c r="J60" s="68"/>
      <c r="K60" s="68"/>
      <c r="L60" s="68"/>
    </row>
    <row r="61" spans="1:12" s="46" customFormat="1" ht="79.5" customHeight="1">
      <c r="A61" s="99" t="s">
        <v>1</v>
      </c>
      <c r="B61" s="99" t="s">
        <v>2</v>
      </c>
      <c r="C61" s="99" t="s">
        <v>3</v>
      </c>
      <c r="D61" s="206" t="s">
        <v>4</v>
      </c>
      <c r="E61" s="207"/>
      <c r="F61" s="208" t="s">
        <v>5</v>
      </c>
      <c r="G61" s="209"/>
      <c r="H61" s="100" t="s">
        <v>6</v>
      </c>
      <c r="I61" s="100" t="s">
        <v>7</v>
      </c>
      <c r="J61" s="68"/>
      <c r="K61" s="68"/>
      <c r="L61" s="68"/>
    </row>
    <row r="62" spans="1:12" s="46" customFormat="1">
      <c r="A62" s="141"/>
      <c r="B62" s="141">
        <v>1</v>
      </c>
      <c r="C62" s="141">
        <v>2</v>
      </c>
      <c r="D62" s="210">
        <v>3</v>
      </c>
      <c r="E62" s="211"/>
      <c r="F62" s="212">
        <v>4</v>
      </c>
      <c r="G62" s="213"/>
      <c r="H62" s="142">
        <v>5</v>
      </c>
      <c r="I62" s="142">
        <v>6</v>
      </c>
      <c r="J62" s="68"/>
      <c r="K62" s="68"/>
      <c r="L62" s="68"/>
    </row>
    <row r="63" spans="1:12" s="46" customFormat="1" ht="48" customHeight="1">
      <c r="A63" s="103">
        <v>1</v>
      </c>
      <c r="B63" s="104" t="s">
        <v>8</v>
      </c>
      <c r="C63" s="105" t="e">
        <f>IF(C27&gt;E27,E27,C27)</f>
        <v>#DIV/0!</v>
      </c>
      <c r="D63" s="202" t="s">
        <v>9</v>
      </c>
      <c r="E63" s="203"/>
      <c r="F63" s="169">
        <f>E26</f>
        <v>0</v>
      </c>
      <c r="G63" s="170"/>
      <c r="H63" s="105" t="e">
        <f>IF(B27&lt;E13,B27,E13)</f>
        <v>#DIV/0!</v>
      </c>
      <c r="I63" s="106" t="e">
        <f>C63*F63*H63</f>
        <v>#DIV/0!</v>
      </c>
      <c r="J63" s="68"/>
      <c r="K63" s="68"/>
      <c r="L63" s="68"/>
    </row>
    <row r="64" spans="1:12" s="46" customFormat="1" ht="48" customHeight="1">
      <c r="A64" s="103">
        <v>2</v>
      </c>
      <c r="B64" s="104" t="s">
        <v>8</v>
      </c>
      <c r="C64" s="105" t="e">
        <f>IF(C35&gt;E35,E35,C35)</f>
        <v>#DIV/0!</v>
      </c>
      <c r="D64" s="202" t="s">
        <v>9</v>
      </c>
      <c r="E64" s="203"/>
      <c r="F64" s="169">
        <f>E34</f>
        <v>0</v>
      </c>
      <c r="G64" s="170"/>
      <c r="H64" s="105" t="e">
        <f>IF(B27&gt;E13,E13,B27)</f>
        <v>#DIV/0!</v>
      </c>
      <c r="I64" s="106" t="e">
        <f>C64*F64*H64</f>
        <v>#DIV/0!</v>
      </c>
      <c r="J64" s="68"/>
      <c r="K64" s="68"/>
      <c r="L64" s="68"/>
    </row>
    <row r="65" spans="1:12" s="46" customFormat="1" ht="48" customHeight="1">
      <c r="A65" s="103">
        <v>3</v>
      </c>
      <c r="B65" s="104" t="s">
        <v>8</v>
      </c>
      <c r="C65" s="105" t="e">
        <f>IF(C43&gt;E43,E43,C43)</f>
        <v>#DIV/0!</v>
      </c>
      <c r="D65" s="202" t="s">
        <v>9</v>
      </c>
      <c r="E65" s="203"/>
      <c r="F65" s="169">
        <f>E42</f>
        <v>0</v>
      </c>
      <c r="G65" s="170"/>
      <c r="H65" s="105" t="e">
        <f>IF(B27&gt;E13,E13,B27)</f>
        <v>#DIV/0!</v>
      </c>
      <c r="I65" s="106" t="e">
        <f>C65*F65*H65</f>
        <v>#DIV/0!</v>
      </c>
      <c r="J65" s="68"/>
      <c r="K65" s="68"/>
      <c r="L65" s="68"/>
    </row>
    <row r="66" spans="1:12" s="46" customFormat="1" ht="48" customHeight="1">
      <c r="A66" s="103">
        <v>4</v>
      </c>
      <c r="B66" s="104" t="s">
        <v>8</v>
      </c>
      <c r="C66" s="105" t="e">
        <f>IF(C51&gt;E51,E51,C51)</f>
        <v>#DIV/0!</v>
      </c>
      <c r="D66" s="202" t="s">
        <v>9</v>
      </c>
      <c r="E66" s="203"/>
      <c r="F66" s="169">
        <f>E50</f>
        <v>0</v>
      </c>
      <c r="G66" s="170"/>
      <c r="H66" s="105" t="e">
        <f>IF(B27&gt;E13,E13,B27)</f>
        <v>#DIV/0!</v>
      </c>
      <c r="I66" s="106" t="e">
        <f>C66*F66*H66</f>
        <v>#DIV/0!</v>
      </c>
      <c r="J66" s="68"/>
      <c r="K66" s="68"/>
      <c r="L66" s="68"/>
    </row>
    <row r="67" spans="1:12" s="46" customFormat="1" ht="48" customHeight="1">
      <c r="A67" s="103">
        <v>5</v>
      </c>
      <c r="B67" s="104" t="s">
        <v>8</v>
      </c>
      <c r="C67" s="105" t="e">
        <f>IF(C59&gt;E59,E59,C59)</f>
        <v>#DIV/0!</v>
      </c>
      <c r="D67" s="202" t="s">
        <v>9</v>
      </c>
      <c r="E67" s="203"/>
      <c r="F67" s="169">
        <f>E58</f>
        <v>0</v>
      </c>
      <c r="G67" s="170"/>
      <c r="H67" s="105" t="e">
        <f>IF(B59&gt;E13,E13,B59)</f>
        <v>#DIV/0!</v>
      </c>
      <c r="I67" s="106" t="e">
        <f>C67*F67*H67</f>
        <v>#DIV/0!</v>
      </c>
      <c r="J67" s="68"/>
      <c r="K67" s="68"/>
      <c r="L67" s="68"/>
    </row>
    <row r="68" spans="1:12" s="46" customFormat="1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</row>
    <row r="69" spans="1:12" s="46" customFormat="1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</row>
    <row r="70" spans="1:12" s="46" customFormat="1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</row>
    <row r="71" spans="1:1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</row>
    <row r="72" spans="1:12" ht="23.25">
      <c r="A72" s="194" t="s">
        <v>41</v>
      </c>
      <c r="B72" s="194"/>
      <c r="C72" s="68"/>
      <c r="D72" s="68"/>
      <c r="E72" s="68"/>
      <c r="F72" s="68"/>
      <c r="G72" s="68"/>
      <c r="H72" s="68"/>
      <c r="I72" s="68"/>
      <c r="J72" s="68"/>
      <c r="K72" s="68"/>
      <c r="L72" s="68"/>
    </row>
    <row r="73" spans="1:1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</row>
    <row r="74" spans="1:12" ht="15.75">
      <c r="A74" s="68"/>
      <c r="B74" s="110" t="s">
        <v>29</v>
      </c>
      <c r="C74" s="68"/>
      <c r="D74" s="68"/>
      <c r="E74" s="68"/>
      <c r="F74" s="68"/>
      <c r="G74" s="68"/>
      <c r="H74" s="68"/>
      <c r="I74" s="68"/>
      <c r="J74" s="68"/>
      <c r="K74" s="68"/>
      <c r="L74" s="68"/>
    </row>
    <row r="75" spans="1:12" ht="15.75">
      <c r="A75" s="68"/>
      <c r="B75" s="214" t="s">
        <v>72</v>
      </c>
      <c r="C75" s="214"/>
      <c r="D75" s="214"/>
      <c r="E75" s="214"/>
      <c r="F75" s="214"/>
      <c r="G75" s="214"/>
      <c r="H75" s="214"/>
      <c r="I75" s="68"/>
      <c r="J75" s="68"/>
      <c r="K75" s="68"/>
      <c r="L75" s="68"/>
    </row>
    <row r="76" spans="1:12" ht="15.75" thickBot="1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</row>
    <row r="77" spans="1:12" ht="15.75">
      <c r="A77" s="68"/>
      <c r="B77" s="215" t="s">
        <v>43</v>
      </c>
      <c r="C77" s="216"/>
      <c r="D77" s="216"/>
      <c r="E77" s="195">
        <v>8.4600000000000009</v>
      </c>
      <c r="F77" s="68"/>
      <c r="G77" s="219" t="s">
        <v>23</v>
      </c>
      <c r="H77" s="219"/>
      <c r="I77" s="219"/>
      <c r="J77" s="68"/>
      <c r="K77" s="68"/>
      <c r="L77" s="68"/>
    </row>
    <row r="78" spans="1:12" ht="15.75" thickBot="1">
      <c r="A78" s="68"/>
      <c r="B78" s="217"/>
      <c r="C78" s="218"/>
      <c r="D78" s="218"/>
      <c r="E78" s="196"/>
      <c r="F78" s="68"/>
      <c r="G78" s="161" t="s">
        <v>24</v>
      </c>
      <c r="H78" s="161"/>
      <c r="I78" s="161"/>
      <c r="J78" s="161"/>
      <c r="K78" s="68"/>
      <c r="L78" s="68"/>
    </row>
    <row r="79" spans="1:12">
      <c r="A79" s="68"/>
      <c r="B79" s="220" t="s">
        <v>12</v>
      </c>
      <c r="C79" s="221"/>
      <c r="D79" s="222"/>
      <c r="E79" s="197">
        <v>300</v>
      </c>
      <c r="F79" s="68"/>
      <c r="G79" s="161"/>
      <c r="H79" s="161"/>
      <c r="I79" s="161"/>
      <c r="J79" s="161"/>
      <c r="K79" s="68"/>
      <c r="L79" s="68"/>
    </row>
    <row r="80" spans="1:12" ht="15.75" thickBot="1">
      <c r="A80" s="68"/>
      <c r="B80" s="223"/>
      <c r="C80" s="224"/>
      <c r="D80" s="225"/>
      <c r="E80" s="198"/>
      <c r="F80" s="68"/>
      <c r="G80" s="161" t="s">
        <v>25</v>
      </c>
      <c r="H80" s="161"/>
      <c r="I80" s="161"/>
      <c r="J80" s="161"/>
      <c r="K80" s="68"/>
      <c r="L80" s="68"/>
    </row>
    <row r="81" spans="1:12">
      <c r="A81" s="68"/>
      <c r="B81" s="68"/>
      <c r="C81" s="68"/>
      <c r="D81" s="68"/>
      <c r="E81" s="68"/>
      <c r="F81" s="68"/>
      <c r="G81" s="161"/>
      <c r="H81" s="161"/>
      <c r="I81" s="161"/>
      <c r="J81" s="161"/>
      <c r="K81" s="68"/>
      <c r="L81" s="68"/>
    </row>
    <row r="82" spans="1:12">
      <c r="A82" s="68"/>
      <c r="B82" s="68"/>
      <c r="C82" s="68"/>
      <c r="D82" s="68"/>
      <c r="E82" s="68"/>
      <c r="F82" s="68"/>
      <c r="G82" s="161" t="s">
        <v>26</v>
      </c>
      <c r="H82" s="161"/>
      <c r="I82" s="161"/>
      <c r="J82" s="161"/>
      <c r="K82" s="68"/>
      <c r="L82" s="68"/>
    </row>
    <row r="83" spans="1:12">
      <c r="A83" s="68"/>
      <c r="B83" s="68"/>
      <c r="C83" s="68"/>
      <c r="D83" s="68"/>
      <c r="E83" s="68"/>
      <c r="F83" s="68"/>
      <c r="G83" s="161"/>
      <c r="H83" s="161"/>
      <c r="I83" s="161"/>
      <c r="J83" s="161"/>
      <c r="K83" s="68"/>
      <c r="L83" s="68"/>
    </row>
    <row r="84" spans="1:1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</row>
    <row r="85" spans="1:12" ht="15.75">
      <c r="A85" s="68"/>
      <c r="B85" s="110" t="s">
        <v>45</v>
      </c>
      <c r="C85" s="68"/>
      <c r="D85" s="68"/>
      <c r="E85" s="68"/>
      <c r="F85" s="68"/>
      <c r="G85" s="68"/>
      <c r="H85" s="68"/>
      <c r="I85" s="68"/>
      <c r="J85" s="68"/>
      <c r="K85" s="68"/>
      <c r="L85" s="68"/>
    </row>
    <row r="86" spans="1:12" ht="15.75">
      <c r="A86" s="68"/>
      <c r="B86" s="110" t="s">
        <v>15</v>
      </c>
      <c r="C86" s="68"/>
      <c r="D86" s="68"/>
      <c r="E86" s="68"/>
      <c r="F86" s="68"/>
      <c r="G86" s="68"/>
      <c r="H86" s="68"/>
      <c r="I86" s="68"/>
      <c r="J86" s="68"/>
      <c r="K86" s="68"/>
      <c r="L86" s="68"/>
    </row>
    <row r="87" spans="1:12" ht="15.75">
      <c r="A87" s="68"/>
      <c r="B87" s="110" t="s">
        <v>46</v>
      </c>
      <c r="C87" s="68"/>
      <c r="D87" s="68"/>
      <c r="E87" s="68"/>
      <c r="F87" s="68"/>
      <c r="G87" s="68"/>
      <c r="H87" s="68"/>
      <c r="I87" s="68"/>
      <c r="J87" s="68"/>
      <c r="K87" s="68"/>
      <c r="L87" s="68"/>
    </row>
    <row r="88" spans="1:12">
      <c r="A88" s="68"/>
      <c r="B88" s="163" t="s">
        <v>30</v>
      </c>
      <c r="C88" s="164"/>
      <c r="D88" s="165"/>
      <c r="E88" s="166" t="s">
        <v>31</v>
      </c>
      <c r="F88" s="167"/>
      <c r="G88" s="68"/>
      <c r="H88" s="68"/>
      <c r="I88" s="68"/>
      <c r="J88" s="68"/>
      <c r="K88" s="68"/>
      <c r="L88" s="68"/>
    </row>
    <row r="89" spans="1:12" ht="60">
      <c r="A89" s="68"/>
      <c r="B89" s="108" t="s">
        <v>33</v>
      </c>
      <c r="C89" s="108" t="s">
        <v>34</v>
      </c>
      <c r="D89" s="108" t="s">
        <v>14</v>
      </c>
      <c r="E89" s="74" t="s">
        <v>10</v>
      </c>
      <c r="F89" s="74" t="s">
        <v>11</v>
      </c>
      <c r="G89" s="68"/>
      <c r="H89" s="162" t="s">
        <v>27</v>
      </c>
      <c r="I89" s="162"/>
      <c r="J89" s="162"/>
      <c r="K89" s="68"/>
      <c r="L89" s="68"/>
    </row>
    <row r="90" spans="1:12">
      <c r="A90" s="68"/>
      <c r="B90" s="76">
        <v>2521.12</v>
      </c>
      <c r="C90" s="77">
        <v>8.92</v>
      </c>
      <c r="D90" s="78">
        <v>0.5</v>
      </c>
      <c r="E90" s="77">
        <v>0.98</v>
      </c>
      <c r="F90" s="77">
        <v>5.34</v>
      </c>
      <c r="G90" s="68"/>
      <c r="H90" s="162"/>
      <c r="I90" s="162"/>
      <c r="J90" s="162"/>
      <c r="K90" s="68"/>
      <c r="L90" s="68"/>
    </row>
    <row r="91" spans="1:12">
      <c r="A91" s="68"/>
      <c r="B91" s="76"/>
      <c r="C91" s="77"/>
      <c r="D91" s="78"/>
      <c r="E91" s="77"/>
      <c r="F91" s="77"/>
      <c r="G91" s="68"/>
      <c r="H91" s="162"/>
      <c r="I91" s="162"/>
      <c r="J91" s="162"/>
      <c r="K91" s="68"/>
      <c r="L91" s="68"/>
    </row>
    <row r="92" spans="1:12">
      <c r="A92" s="68"/>
      <c r="B92" s="50">
        <f>SUM(B90:B91)</f>
        <v>2521.12</v>
      </c>
      <c r="C92" s="51">
        <f>SUM(C90:C91)</f>
        <v>8.92</v>
      </c>
      <c r="D92" s="52">
        <f>AVERAGE(D90:D91)</f>
        <v>0.5</v>
      </c>
      <c r="E92" s="49">
        <f>SUM(E90:E91)</f>
        <v>0.98</v>
      </c>
      <c r="F92" s="49">
        <f>SUM(F90:F91)</f>
        <v>5.34</v>
      </c>
      <c r="G92" s="68"/>
      <c r="H92" s="84"/>
      <c r="I92" s="84"/>
      <c r="J92" s="84"/>
      <c r="K92" s="68"/>
      <c r="L92" s="68"/>
    </row>
    <row r="93" spans="1:12">
      <c r="A93" s="68"/>
      <c r="B93" s="109">
        <f>B92/(C92*D92)</f>
        <v>565.2735426008968</v>
      </c>
      <c r="C93" s="71">
        <f>(C92*D92)/E92</f>
        <v>4.5510204081632653</v>
      </c>
      <c r="D93" s="70"/>
      <c r="E93" s="70">
        <f>F92/E92</f>
        <v>5.4489795918367347</v>
      </c>
      <c r="F93" s="98"/>
      <c r="G93" s="68"/>
      <c r="H93" s="84"/>
      <c r="I93" s="84"/>
      <c r="J93" s="84"/>
      <c r="K93" s="68"/>
      <c r="L93" s="68"/>
    </row>
    <row r="94" spans="1:12">
      <c r="A94" s="68"/>
      <c r="B94" s="109"/>
      <c r="C94" s="71"/>
      <c r="D94" s="70"/>
      <c r="E94" s="70"/>
      <c r="F94" s="98"/>
      <c r="G94" s="68"/>
      <c r="H94" s="84"/>
      <c r="I94" s="84"/>
      <c r="J94" s="84"/>
      <c r="K94" s="68"/>
      <c r="L94" s="68"/>
    </row>
    <row r="95" spans="1:12" ht="15.75">
      <c r="A95" s="68"/>
      <c r="B95" s="110" t="s">
        <v>47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</row>
    <row r="96" spans="1:12">
      <c r="A96" s="68"/>
      <c r="B96" s="163" t="s">
        <v>30</v>
      </c>
      <c r="C96" s="164"/>
      <c r="D96" s="165"/>
      <c r="E96" s="166" t="s">
        <v>31</v>
      </c>
      <c r="F96" s="167"/>
      <c r="G96" s="68"/>
      <c r="H96" s="68"/>
      <c r="I96" s="68"/>
      <c r="J96" s="68"/>
      <c r="K96" s="68"/>
      <c r="L96" s="68"/>
    </row>
    <row r="97" spans="1:12" ht="60">
      <c r="A97" s="68"/>
      <c r="B97" s="108" t="s">
        <v>33</v>
      </c>
      <c r="C97" s="108" t="s">
        <v>34</v>
      </c>
      <c r="D97" s="108" t="s">
        <v>14</v>
      </c>
      <c r="E97" s="74" t="s">
        <v>10</v>
      </c>
      <c r="F97" s="74" t="s">
        <v>11</v>
      </c>
      <c r="G97" s="68"/>
      <c r="H97" s="68"/>
      <c r="I97" s="68"/>
      <c r="J97" s="68"/>
      <c r="K97" s="68"/>
      <c r="L97" s="68"/>
    </row>
    <row r="98" spans="1:12">
      <c r="A98" s="68"/>
      <c r="B98" s="76">
        <v>1425.32</v>
      </c>
      <c r="C98" s="77">
        <v>9.4499999999999993</v>
      </c>
      <c r="D98" s="78">
        <v>0.6</v>
      </c>
      <c r="E98" s="77">
        <v>1.25</v>
      </c>
      <c r="F98" s="77">
        <v>6.38</v>
      </c>
      <c r="G98" s="68"/>
      <c r="H98" s="68"/>
      <c r="I98" s="68"/>
      <c r="J98" s="68"/>
      <c r="K98" s="68"/>
      <c r="L98" s="68"/>
    </row>
    <row r="99" spans="1:12">
      <c r="A99" s="68"/>
      <c r="B99" s="76"/>
      <c r="C99" s="77"/>
      <c r="D99" s="78"/>
      <c r="E99" s="77"/>
      <c r="F99" s="77"/>
      <c r="G99" s="68"/>
      <c r="H99" s="68"/>
      <c r="I99" s="68"/>
      <c r="J99" s="68"/>
      <c r="K99" s="68"/>
      <c r="L99" s="68"/>
    </row>
    <row r="100" spans="1:12">
      <c r="A100" s="68"/>
      <c r="B100" s="50">
        <f>SUM(B98:B99)</f>
        <v>1425.32</v>
      </c>
      <c r="C100" s="51">
        <f>SUM(C98:C99)</f>
        <v>9.4499999999999993</v>
      </c>
      <c r="D100" s="52">
        <f>AVERAGE(D98:D99)</f>
        <v>0.6</v>
      </c>
      <c r="E100" s="49">
        <f>SUM(E98:E99)</f>
        <v>1.25</v>
      </c>
      <c r="F100" s="49">
        <f>SUM(F98:F99)</f>
        <v>6.38</v>
      </c>
      <c r="G100" s="68"/>
      <c r="H100" s="68"/>
      <c r="I100" s="68"/>
      <c r="J100" s="68"/>
      <c r="K100" s="68"/>
      <c r="L100" s="68"/>
    </row>
    <row r="101" spans="1:12">
      <c r="A101" s="68"/>
      <c r="B101" s="70">
        <f>B100/(C100*D100)</f>
        <v>251.37918871252208</v>
      </c>
      <c r="C101" s="70">
        <f>(C100*D100)/E100</f>
        <v>4.5359999999999996</v>
      </c>
      <c r="D101" s="70"/>
      <c r="E101" s="70">
        <f>F100/E100</f>
        <v>5.1040000000000001</v>
      </c>
      <c r="F101" s="68"/>
      <c r="G101" s="68"/>
      <c r="H101" s="68"/>
      <c r="I101" s="68"/>
      <c r="J101" s="68"/>
      <c r="K101" s="68"/>
      <c r="L101" s="68"/>
    </row>
    <row r="102" spans="1:1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</row>
    <row r="103" spans="1:12" ht="15.75">
      <c r="A103" s="68"/>
      <c r="B103" s="110" t="s">
        <v>48</v>
      </c>
      <c r="C103" s="68"/>
      <c r="D103" s="68"/>
      <c r="E103" s="68"/>
      <c r="F103" s="68"/>
      <c r="G103" s="68"/>
      <c r="H103" s="68"/>
      <c r="I103" s="68"/>
      <c r="J103" s="68"/>
      <c r="K103" s="68"/>
      <c r="L103" s="68"/>
    </row>
    <row r="104" spans="1:12">
      <c r="A104" s="68"/>
      <c r="B104" s="163" t="s">
        <v>30</v>
      </c>
      <c r="C104" s="164"/>
      <c r="D104" s="165"/>
      <c r="E104" s="166" t="s">
        <v>31</v>
      </c>
      <c r="F104" s="167"/>
      <c r="G104" s="68"/>
      <c r="H104" s="68"/>
      <c r="I104" s="68"/>
      <c r="J104" s="68"/>
      <c r="K104" s="68"/>
      <c r="L104" s="68"/>
    </row>
    <row r="105" spans="1:12" ht="60">
      <c r="A105" s="68"/>
      <c r="B105" s="108" t="s">
        <v>33</v>
      </c>
      <c r="C105" s="108" t="s">
        <v>34</v>
      </c>
      <c r="D105" s="108" t="s">
        <v>14</v>
      </c>
      <c r="E105" s="74" t="s">
        <v>10</v>
      </c>
      <c r="F105" s="74" t="s">
        <v>11</v>
      </c>
      <c r="G105" s="68"/>
      <c r="H105" s="68"/>
      <c r="I105" s="68"/>
      <c r="J105" s="68"/>
      <c r="K105" s="68"/>
      <c r="L105" s="68"/>
    </row>
    <row r="106" spans="1:12">
      <c r="A106" s="68"/>
      <c r="B106" s="76">
        <v>2320</v>
      </c>
      <c r="C106" s="77">
        <v>4</v>
      </c>
      <c r="D106" s="78">
        <v>0.8</v>
      </c>
      <c r="E106" s="77">
        <v>2</v>
      </c>
      <c r="F106" s="77">
        <v>6.25</v>
      </c>
      <c r="G106" s="68"/>
      <c r="H106" s="68"/>
      <c r="I106" s="68"/>
      <c r="J106" s="68"/>
      <c r="K106" s="68"/>
      <c r="L106" s="68"/>
    </row>
    <row r="107" spans="1:12">
      <c r="A107" s="68"/>
      <c r="B107" s="76"/>
      <c r="C107" s="77"/>
      <c r="D107" s="78"/>
      <c r="E107" s="77"/>
      <c r="F107" s="77"/>
      <c r="G107" s="68"/>
      <c r="H107" s="68"/>
      <c r="I107" s="68"/>
      <c r="J107" s="68"/>
      <c r="K107" s="68"/>
      <c r="L107" s="68"/>
    </row>
    <row r="108" spans="1:12">
      <c r="A108" s="68"/>
      <c r="B108" s="50">
        <f>SUM(B106:B107)</f>
        <v>2320</v>
      </c>
      <c r="C108" s="51">
        <f>SUM(C106:C107)</f>
        <v>4</v>
      </c>
      <c r="D108" s="52">
        <f>AVERAGE(D106:D107)</f>
        <v>0.8</v>
      </c>
      <c r="E108" s="49">
        <f>SUM(E106:E107)</f>
        <v>2</v>
      </c>
      <c r="F108" s="49">
        <f>SUM(F106:F107)</f>
        <v>6.25</v>
      </c>
      <c r="G108" s="68"/>
      <c r="H108" s="68"/>
      <c r="I108" s="68"/>
      <c r="J108" s="68"/>
      <c r="K108" s="68"/>
      <c r="L108" s="68"/>
    </row>
    <row r="109" spans="1:12">
      <c r="A109" s="68"/>
      <c r="B109" s="70">
        <f>B108/(C108*D108)</f>
        <v>725</v>
      </c>
      <c r="C109" s="70">
        <f>(C108*D108)/E108</f>
        <v>1.6</v>
      </c>
      <c r="D109" s="70"/>
      <c r="E109" s="70">
        <f>F108/E108</f>
        <v>3.125</v>
      </c>
      <c r="F109" s="68"/>
      <c r="G109" s="68"/>
      <c r="H109" s="68"/>
      <c r="I109" s="68"/>
      <c r="J109" s="68"/>
      <c r="K109" s="68"/>
      <c r="L109" s="68"/>
    </row>
    <row r="110" spans="1:1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</row>
    <row r="111" spans="1:12" ht="15.75">
      <c r="A111" s="68"/>
      <c r="B111" s="110" t="s">
        <v>49</v>
      </c>
      <c r="C111" s="68"/>
      <c r="D111" s="68"/>
      <c r="E111" s="68"/>
      <c r="F111" s="68"/>
      <c r="G111" s="68"/>
      <c r="H111" s="68"/>
      <c r="I111" s="68"/>
      <c r="J111" s="68"/>
      <c r="K111" s="68"/>
      <c r="L111" s="68"/>
    </row>
    <row r="112" spans="1:12">
      <c r="A112" s="68"/>
      <c r="B112" s="163" t="s">
        <v>30</v>
      </c>
      <c r="C112" s="164"/>
      <c r="D112" s="165"/>
      <c r="E112" s="166" t="s">
        <v>31</v>
      </c>
      <c r="F112" s="167"/>
      <c r="G112" s="68"/>
      <c r="H112" s="68"/>
      <c r="I112" s="68"/>
      <c r="J112" s="68"/>
      <c r="K112" s="68"/>
      <c r="L112" s="68"/>
    </row>
    <row r="113" spans="1:12" ht="60">
      <c r="A113" s="68"/>
      <c r="B113" s="108" t="s">
        <v>33</v>
      </c>
      <c r="C113" s="108" t="s">
        <v>34</v>
      </c>
      <c r="D113" s="108" t="s">
        <v>14</v>
      </c>
      <c r="E113" s="74" t="s">
        <v>10</v>
      </c>
      <c r="F113" s="74" t="s">
        <v>11</v>
      </c>
      <c r="G113" s="68"/>
      <c r="H113" s="68"/>
      <c r="I113" s="68"/>
      <c r="J113" s="68"/>
      <c r="K113" s="68"/>
      <c r="L113" s="68"/>
    </row>
    <row r="114" spans="1:12">
      <c r="A114" s="68"/>
      <c r="B114" s="76">
        <v>1710</v>
      </c>
      <c r="C114" s="77">
        <v>4</v>
      </c>
      <c r="D114" s="78">
        <v>0.9</v>
      </c>
      <c r="E114" s="77">
        <v>1.6</v>
      </c>
      <c r="F114" s="77">
        <v>5.25</v>
      </c>
      <c r="G114" s="68"/>
      <c r="H114" s="68"/>
      <c r="I114" s="68"/>
      <c r="J114" s="68"/>
      <c r="K114" s="68"/>
      <c r="L114" s="68"/>
    </row>
    <row r="115" spans="1:12">
      <c r="A115" s="68"/>
      <c r="B115" s="76"/>
      <c r="C115" s="77"/>
      <c r="D115" s="78"/>
      <c r="E115" s="77"/>
      <c r="F115" s="77"/>
      <c r="G115" s="68"/>
      <c r="H115" s="68"/>
      <c r="I115" s="68"/>
      <c r="J115" s="68"/>
      <c r="K115" s="68"/>
      <c r="L115" s="68"/>
    </row>
    <row r="116" spans="1:12">
      <c r="A116" s="68"/>
      <c r="B116" s="50">
        <f>SUM(B114:B115)</f>
        <v>1710</v>
      </c>
      <c r="C116" s="51">
        <f>SUM(C114:C115)</f>
        <v>4</v>
      </c>
      <c r="D116" s="52">
        <f>AVERAGE(D114:D115)</f>
        <v>0.9</v>
      </c>
      <c r="E116" s="49">
        <f>SUM(E114:E115)</f>
        <v>1.6</v>
      </c>
      <c r="F116" s="49">
        <f>SUM(F114:F115)</f>
        <v>5.25</v>
      </c>
      <c r="G116" s="68"/>
      <c r="H116" s="68"/>
      <c r="I116" s="68"/>
      <c r="J116" s="68"/>
      <c r="K116" s="68"/>
      <c r="L116" s="68"/>
    </row>
    <row r="117" spans="1:12">
      <c r="A117" s="68"/>
      <c r="B117" s="70">
        <f>B116/(C116*D116)</f>
        <v>475</v>
      </c>
      <c r="C117" s="70">
        <f>(C116*D116)/E116</f>
        <v>2.25</v>
      </c>
      <c r="D117" s="70"/>
      <c r="E117" s="70">
        <f>F116/E116</f>
        <v>3.28125</v>
      </c>
      <c r="F117" s="70"/>
      <c r="G117" s="68"/>
      <c r="H117" s="68"/>
      <c r="I117" s="68"/>
      <c r="J117" s="68"/>
      <c r="K117" s="68"/>
      <c r="L117" s="68"/>
    </row>
    <row r="118" spans="1:1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</row>
    <row r="119" spans="1:12" ht="15.75">
      <c r="A119" s="68"/>
      <c r="B119" s="110" t="s">
        <v>50</v>
      </c>
      <c r="C119" s="68"/>
      <c r="D119" s="68"/>
      <c r="E119" s="68"/>
      <c r="F119" s="68"/>
      <c r="G119" s="68"/>
      <c r="H119" s="68"/>
      <c r="I119" s="68"/>
      <c r="J119" s="68"/>
      <c r="K119" s="68"/>
      <c r="L119" s="68"/>
    </row>
    <row r="120" spans="1:12">
      <c r="A120" s="68"/>
      <c r="B120" s="163" t="s">
        <v>30</v>
      </c>
      <c r="C120" s="164"/>
      <c r="D120" s="165"/>
      <c r="E120" s="166" t="s">
        <v>31</v>
      </c>
      <c r="F120" s="167"/>
      <c r="G120" s="68"/>
      <c r="H120" s="68"/>
      <c r="I120" s="68"/>
      <c r="J120" s="68"/>
      <c r="K120" s="68"/>
      <c r="L120" s="68"/>
    </row>
    <row r="121" spans="1:12" ht="60">
      <c r="A121" s="68"/>
      <c r="B121" s="108" t="s">
        <v>33</v>
      </c>
      <c r="C121" s="108" t="s">
        <v>34</v>
      </c>
      <c r="D121" s="108" t="s">
        <v>14</v>
      </c>
      <c r="E121" s="74" t="s">
        <v>10</v>
      </c>
      <c r="F121" s="74" t="s">
        <v>11</v>
      </c>
      <c r="G121" s="68"/>
      <c r="H121" s="68"/>
      <c r="I121" s="68"/>
      <c r="J121" s="68"/>
      <c r="K121" s="68"/>
      <c r="L121" s="68"/>
    </row>
    <row r="122" spans="1:12">
      <c r="A122" s="68"/>
      <c r="B122" s="76">
        <v>1515.21</v>
      </c>
      <c r="C122" s="77">
        <v>13.25</v>
      </c>
      <c r="D122" s="78">
        <v>0.45</v>
      </c>
      <c r="E122" s="77">
        <v>1.5</v>
      </c>
      <c r="F122" s="77">
        <v>2.36</v>
      </c>
      <c r="G122" s="68"/>
      <c r="H122" s="68"/>
      <c r="I122" s="68"/>
      <c r="J122" s="68"/>
      <c r="K122" s="68"/>
      <c r="L122" s="68"/>
    </row>
    <row r="123" spans="1:12">
      <c r="A123" s="68"/>
      <c r="B123" s="76"/>
      <c r="C123" s="77"/>
      <c r="D123" s="78"/>
      <c r="E123" s="77">
        <v>1.1299999999999999</v>
      </c>
      <c r="F123" s="77">
        <v>3.54</v>
      </c>
      <c r="G123" s="68"/>
      <c r="H123" s="143"/>
      <c r="I123" s="68"/>
      <c r="J123" s="68"/>
      <c r="K123" s="68"/>
      <c r="L123" s="68"/>
    </row>
    <row r="124" spans="1:12">
      <c r="A124" s="68"/>
      <c r="B124" s="50">
        <f>SUM(B122:B123)</f>
        <v>1515.21</v>
      </c>
      <c r="C124" s="51">
        <f>SUM(C122:C123)</f>
        <v>13.25</v>
      </c>
      <c r="D124" s="52">
        <f>AVERAGE(D122:D123)</f>
        <v>0.45</v>
      </c>
      <c r="E124" s="49">
        <f>SUM(E122:E123)</f>
        <v>2.63</v>
      </c>
      <c r="F124" s="49">
        <f>SUM(F122:F123)</f>
        <v>5.9</v>
      </c>
      <c r="G124" s="68"/>
      <c r="H124" s="143"/>
      <c r="I124" s="68"/>
      <c r="J124" s="68"/>
      <c r="K124" s="68"/>
      <c r="L124" s="68"/>
    </row>
    <row r="125" spans="1:12">
      <c r="A125" s="68"/>
      <c r="B125" s="70">
        <f>B124/(C124*D124)</f>
        <v>254.12327044025156</v>
      </c>
      <c r="C125" s="70">
        <f>(C124*D124)/E124</f>
        <v>2.2671102661596962</v>
      </c>
      <c r="D125" s="70"/>
      <c r="E125" s="70">
        <f>F124/E124</f>
        <v>2.243346007604563</v>
      </c>
      <c r="F125" s="70"/>
      <c r="G125" s="68"/>
      <c r="H125" s="68"/>
      <c r="I125" s="68"/>
      <c r="J125" s="68"/>
      <c r="K125" s="68"/>
      <c r="L125" s="68"/>
    </row>
    <row r="126" spans="1:12" ht="15.75">
      <c r="A126" s="205" t="s">
        <v>44</v>
      </c>
      <c r="B126" s="205"/>
      <c r="C126" s="205"/>
      <c r="D126" s="205"/>
      <c r="E126" s="205"/>
      <c r="F126" s="205"/>
      <c r="G126" s="205"/>
      <c r="H126" s="205"/>
      <c r="I126" s="205"/>
      <c r="J126" s="68"/>
      <c r="K126" s="68"/>
      <c r="L126" s="68"/>
    </row>
    <row r="127" spans="1:12" ht="79.5">
      <c r="A127" s="99" t="s">
        <v>1</v>
      </c>
      <c r="B127" s="99" t="s">
        <v>2</v>
      </c>
      <c r="C127" s="99" t="s">
        <v>3</v>
      </c>
      <c r="D127" s="206" t="s">
        <v>4</v>
      </c>
      <c r="E127" s="207"/>
      <c r="F127" s="208" t="s">
        <v>5</v>
      </c>
      <c r="G127" s="209"/>
      <c r="H127" s="100" t="s">
        <v>6</v>
      </c>
      <c r="I127" s="100" t="s">
        <v>7</v>
      </c>
      <c r="J127" s="68"/>
      <c r="K127" s="68"/>
      <c r="L127" s="68"/>
    </row>
    <row r="128" spans="1:12">
      <c r="A128" s="141"/>
      <c r="B128" s="141">
        <v>1</v>
      </c>
      <c r="C128" s="141">
        <v>2</v>
      </c>
      <c r="D128" s="210">
        <v>3</v>
      </c>
      <c r="E128" s="211"/>
      <c r="F128" s="212">
        <v>4</v>
      </c>
      <c r="G128" s="213"/>
      <c r="H128" s="142">
        <v>5</v>
      </c>
      <c r="I128" s="142">
        <v>6</v>
      </c>
      <c r="J128" s="68"/>
      <c r="K128" s="68"/>
      <c r="L128" s="68"/>
    </row>
    <row r="129" spans="1:12" ht="48.75">
      <c r="A129" s="103">
        <v>1</v>
      </c>
      <c r="B129" s="104" t="s">
        <v>8</v>
      </c>
      <c r="C129" s="105">
        <f>IF(C93&gt;E93,E93,C93)</f>
        <v>4.5510204081632653</v>
      </c>
      <c r="D129" s="202" t="s">
        <v>9</v>
      </c>
      <c r="E129" s="203"/>
      <c r="F129" s="169">
        <f>E92</f>
        <v>0.98</v>
      </c>
      <c r="G129" s="170"/>
      <c r="H129" s="105">
        <f>IF(B93&lt;E79,B93,E79)</f>
        <v>300</v>
      </c>
      <c r="I129" s="106">
        <f>C129*F129*H129</f>
        <v>1338</v>
      </c>
      <c r="J129" s="68"/>
      <c r="K129" s="68"/>
      <c r="L129" s="68"/>
    </row>
    <row r="130" spans="1:12" ht="48.75">
      <c r="A130" s="103">
        <v>2</v>
      </c>
      <c r="B130" s="104" t="s">
        <v>8</v>
      </c>
      <c r="C130" s="105">
        <f>IF(C101&gt;E101,E101,C101)</f>
        <v>4.5359999999999996</v>
      </c>
      <c r="D130" s="202" t="s">
        <v>9</v>
      </c>
      <c r="E130" s="203"/>
      <c r="F130" s="169">
        <f>E100</f>
        <v>1.25</v>
      </c>
      <c r="G130" s="170"/>
      <c r="H130" s="105">
        <f>IF(B93&gt;E79,E79,B93)</f>
        <v>300</v>
      </c>
      <c r="I130" s="106">
        <f>C130*F130*H130</f>
        <v>1701</v>
      </c>
      <c r="J130" s="68"/>
      <c r="K130" s="68"/>
      <c r="L130" s="68"/>
    </row>
    <row r="131" spans="1:12" ht="48.75">
      <c r="A131" s="103">
        <v>3</v>
      </c>
      <c r="B131" s="104" t="s">
        <v>8</v>
      </c>
      <c r="C131" s="105">
        <f>IF(C109&gt;E109,E109,C109)</f>
        <v>1.6</v>
      </c>
      <c r="D131" s="202" t="s">
        <v>9</v>
      </c>
      <c r="E131" s="203"/>
      <c r="F131" s="169">
        <f>E108</f>
        <v>2</v>
      </c>
      <c r="G131" s="170"/>
      <c r="H131" s="105">
        <f>IF(B93&gt;E79,E79,B93)</f>
        <v>300</v>
      </c>
      <c r="I131" s="106">
        <f>C131*F131*H131</f>
        <v>960</v>
      </c>
      <c r="J131" s="68"/>
      <c r="K131" s="68"/>
      <c r="L131" s="68"/>
    </row>
    <row r="132" spans="1:12" ht="48.75">
      <c r="A132" s="103">
        <v>4</v>
      </c>
      <c r="B132" s="104" t="s">
        <v>8</v>
      </c>
      <c r="C132" s="105">
        <f>IF(C117&gt;E117,E117,C117)</f>
        <v>2.25</v>
      </c>
      <c r="D132" s="202" t="s">
        <v>9</v>
      </c>
      <c r="E132" s="203"/>
      <c r="F132" s="169">
        <f>E116</f>
        <v>1.6</v>
      </c>
      <c r="G132" s="170"/>
      <c r="H132" s="105">
        <f>IF(B93&gt;E79,E79,B93)</f>
        <v>300</v>
      </c>
      <c r="I132" s="106">
        <f>C132*F132*H132</f>
        <v>1080</v>
      </c>
      <c r="J132" s="68"/>
      <c r="K132" s="68"/>
      <c r="L132" s="68"/>
    </row>
    <row r="133" spans="1:12" ht="48.75">
      <c r="A133" s="103">
        <v>5</v>
      </c>
      <c r="B133" s="104" t="s">
        <v>8</v>
      </c>
      <c r="C133" s="105">
        <f>IF(C125&gt;E125,E125,C125)</f>
        <v>2.243346007604563</v>
      </c>
      <c r="D133" s="202" t="s">
        <v>9</v>
      </c>
      <c r="E133" s="203"/>
      <c r="F133" s="169">
        <f>E124</f>
        <v>2.63</v>
      </c>
      <c r="G133" s="170"/>
      <c r="H133" s="105">
        <f>IF(B125&gt;E79,E79,B125)</f>
        <v>254.12327044025156</v>
      </c>
      <c r="I133" s="106">
        <f>C133*F133*H133</f>
        <v>1499.3272955974842</v>
      </c>
      <c r="J133" s="68"/>
      <c r="K133" s="68"/>
      <c r="L133" s="68"/>
    </row>
    <row r="134" spans="1:12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</row>
    <row r="135" spans="1:12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</sheetData>
  <sheetProtection password="8198" sheet="1" objects="1" scenarios="1"/>
  <mergeCells count="72">
    <mergeCell ref="A3:L3"/>
    <mergeCell ref="B9:H9"/>
    <mergeCell ref="B11:D12"/>
    <mergeCell ref="E11:E12"/>
    <mergeCell ref="G11:I11"/>
    <mergeCell ref="G12:J13"/>
    <mergeCell ref="B13:D14"/>
    <mergeCell ref="E13:E14"/>
    <mergeCell ref="G14:J15"/>
    <mergeCell ref="G16:J17"/>
    <mergeCell ref="B22:D22"/>
    <mergeCell ref="E22:F22"/>
    <mergeCell ref="H23:J25"/>
    <mergeCell ref="A60:I60"/>
    <mergeCell ref="B54:D54"/>
    <mergeCell ref="E54:F54"/>
    <mergeCell ref="D62:E62"/>
    <mergeCell ref="F62:G62"/>
    <mergeCell ref="B30:D30"/>
    <mergeCell ref="E30:F30"/>
    <mergeCell ref="B38:D38"/>
    <mergeCell ref="E38:F38"/>
    <mergeCell ref="B46:D46"/>
    <mergeCell ref="E46:F46"/>
    <mergeCell ref="D61:E61"/>
    <mergeCell ref="F61:G61"/>
    <mergeCell ref="D63:E63"/>
    <mergeCell ref="D64:E64"/>
    <mergeCell ref="D65:E65"/>
    <mergeCell ref="D66:E66"/>
    <mergeCell ref="D67:E67"/>
    <mergeCell ref="F63:G63"/>
    <mergeCell ref="F64:G64"/>
    <mergeCell ref="F65:G65"/>
    <mergeCell ref="F66:G66"/>
    <mergeCell ref="F67:G67"/>
    <mergeCell ref="B75:H75"/>
    <mergeCell ref="B77:D78"/>
    <mergeCell ref="E77:E78"/>
    <mergeCell ref="G77:I77"/>
    <mergeCell ref="G78:J79"/>
    <mergeCell ref="B79:D80"/>
    <mergeCell ref="E79:E80"/>
    <mergeCell ref="G80:J81"/>
    <mergeCell ref="G82:J83"/>
    <mergeCell ref="B88:D88"/>
    <mergeCell ref="E88:F88"/>
    <mergeCell ref="H89:J91"/>
    <mergeCell ref="B96:D96"/>
    <mergeCell ref="E96:F96"/>
    <mergeCell ref="B104:D104"/>
    <mergeCell ref="E104:F104"/>
    <mergeCell ref="B112:D112"/>
    <mergeCell ref="E112:F112"/>
    <mergeCell ref="B120:D120"/>
    <mergeCell ref="E120:F120"/>
    <mergeCell ref="D132:E132"/>
    <mergeCell ref="F132:G132"/>
    <mergeCell ref="D133:E133"/>
    <mergeCell ref="F133:G133"/>
    <mergeCell ref="A72:B72"/>
    <mergeCell ref="D129:E129"/>
    <mergeCell ref="F129:G129"/>
    <mergeCell ref="D130:E130"/>
    <mergeCell ref="F130:G130"/>
    <mergeCell ref="D131:E131"/>
    <mergeCell ref="F131:G131"/>
    <mergeCell ref="A126:I126"/>
    <mergeCell ref="D127:E127"/>
    <mergeCell ref="F127:G127"/>
    <mergeCell ref="D128:E128"/>
    <mergeCell ref="F128:G1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wzór 1 </vt:lpstr>
      <vt:lpstr>wzór 2</vt:lpstr>
      <vt:lpstr>wzór 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udetyniecka</dc:creator>
  <cp:lastModifiedBy>Artek</cp:lastModifiedBy>
  <cp:lastPrinted>2020-03-23T11:38:32Z</cp:lastPrinted>
  <dcterms:created xsi:type="dcterms:W3CDTF">2015-06-05T18:17:20Z</dcterms:created>
  <dcterms:modified xsi:type="dcterms:W3CDTF">2020-03-31T09:13:04Z</dcterms:modified>
</cp:coreProperties>
</file>